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trades " sheetId="1" state="visible" r:id="rId3"/>
  </sheets>
  <definedNames>
    <definedName function="false" hidden="false" localSheetId="0" name="_xlnm.Print_Area" vbProcedure="false">'Entrades '!$A$1:$L$217</definedName>
    <definedName function="false" hidden="false" localSheetId="0" name="_xlnm.Print_Titles" vbProcedure="false">'Entrades '!$1:$8</definedName>
    <definedName function="false" hidden="false" localSheetId="0" name="_xlnm.Print_Titles_0" vbProcedure="false">'Entrades '!$1:$9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<sst xmlns="http://schemas.openxmlformats.org/spreadsheetml/2006/main" count="254" uniqueCount="106">
  <si>
    <t xml:space="preserve">ESTADÍSTIQUES DE GESTIÓ DE RESIDUS 2025</t>
  </si>
  <si>
    <t xml:space="preserve">Residus voluminosos (t) 20 03 07</t>
  </si>
  <si>
    <t xml:space="preserve">Residus de parcs i jardins (t)  20 02 01</t>
  </si>
  <si>
    <t xml:space="preserve">      RSU (t)       20 03 01</t>
  </si>
  <si>
    <t xml:space="preserve">  Paper/cartó (t)         20 01 01       15 01 01</t>
  </si>
  <si>
    <t xml:space="preserve">      Vidre (t)       15 01 07</t>
  </si>
  <si>
    <t xml:space="preserve">  Envasos (t)    15 01 06</t>
  </si>
  <si>
    <t xml:space="preserve">Matèria
 Orgànica (t)
 20 01 08</t>
  </si>
  <si>
    <t xml:space="preserve">        Residus            SANDACH (t)           02 01 02                02 02 02</t>
  </si>
  <si>
    <t xml:space="preserve">       Residus                sanitaris             (Grup II) (t)              18 01 04 </t>
  </si>
  <si>
    <t xml:space="preserve">Altres residus (t)        19 08 01                19 08 02                19 08 99                19 12 12</t>
  </si>
  <si>
    <t xml:space="preserve">Llots depuradora (t)
19 08 05</t>
  </si>
  <si>
    <t xml:space="preserve">gener</t>
  </si>
  <si>
    <t xml:space="preserve">febrer</t>
  </si>
  <si>
    <t xml:space="preserve">març</t>
  </si>
  <si>
    <t xml:space="preserve">abril</t>
  </si>
  <si>
    <t xml:space="preserve">maig </t>
  </si>
  <si>
    <t xml:space="preserve">juny</t>
  </si>
  <si>
    <t xml:space="preserve">juliol</t>
  </si>
  <si>
    <t xml:space="preserve">agost </t>
  </si>
  <si>
    <t xml:space="preserve">setembre</t>
  </si>
  <si>
    <t xml:space="preserve">octubre</t>
  </si>
  <si>
    <t xml:space="preserve">novembre</t>
  </si>
  <si>
    <t xml:space="preserve">desembre</t>
  </si>
  <si>
    <t xml:space="preserve">Eivissa</t>
  </si>
  <si>
    <t xml:space="preserve">Any anterior (t)</t>
  </si>
  <si>
    <t xml:space="preserve">INCREMENTS respecte 2024</t>
  </si>
  <si>
    <t xml:space="preserve">Santa Eulària des Riu</t>
  </si>
  <si>
    <t xml:space="preserve">Sant Josep de sa Talaia</t>
  </si>
  <si>
    <t xml:space="preserve">Sant Antoni de Portmany</t>
  </si>
  <si>
    <t xml:space="preserve">Sant Joan de Labritja</t>
  </si>
  <si>
    <t xml:space="preserve">Xarxa insular de Deixalleries </t>
  </si>
  <si>
    <r>
      <rPr>
        <b val="true"/>
        <sz val="11"/>
        <color rgb="FFFFFFFF"/>
        <rFont val="Arial"/>
        <family val="2"/>
        <charset val="1"/>
      </rPr>
      <t xml:space="preserve">Formentera </t>
    </r>
    <r>
      <rPr>
        <b val="true"/>
        <vertAlign val="superscript"/>
        <sz val="14"/>
        <color rgb="FFFFFFFF"/>
        <rFont val="Arial"/>
        <family val="2"/>
        <charset val="1"/>
      </rPr>
      <t xml:space="preserve">(1)</t>
    </r>
  </si>
  <si>
    <t xml:space="preserve">Productors singulars</t>
  </si>
  <si>
    <t xml:space="preserve">TOTAL GENERAT ILLA D'EIVISSA
(No inclou Formentera)</t>
  </si>
  <si>
    <t xml:space="preserve">TOTAL 2025 (t) </t>
  </si>
  <si>
    <t xml:space="preserve">Any anterior (2024) (t)</t>
  </si>
  <si>
    <r>
      <rPr>
        <b val="true"/>
        <sz val="11"/>
        <color rgb="FFFFFFFF"/>
        <rFont val="Arial"/>
        <family val="2"/>
        <charset val="1"/>
      </rPr>
      <t xml:space="preserve">TOTAL GESTIONAT ILLA D’EIVISSA
(inclou Eivissa i Formentera) </t>
    </r>
    <r>
      <rPr>
        <b val="true"/>
        <vertAlign val="superscript"/>
        <sz val="14"/>
        <color rgb="FFFFFFFF"/>
        <rFont val="Arial"/>
        <family val="2"/>
        <charset val="1"/>
      </rPr>
      <t xml:space="preserve">(1)</t>
    </r>
  </si>
  <si>
    <r>
      <rPr>
        <b val="true"/>
        <vertAlign val="superscript"/>
        <sz val="14"/>
        <rFont val="Arial"/>
        <family val="2"/>
        <charset val="1"/>
      </rPr>
      <t xml:space="preserve">(1)</t>
    </r>
    <r>
      <rPr>
        <b val="true"/>
        <sz val="11"/>
        <rFont val="Arial"/>
        <family val="2"/>
        <charset val="1"/>
      </rPr>
      <t xml:space="preserve"> Formentera envia a Eivissa per a la seva gestió les fraccions RSU, Paper/Cartó, Envasos i Residus SANDACH.</t>
    </r>
  </si>
  <si>
    <t xml:space="preserve">LLEGENDA</t>
  </si>
  <si>
    <t xml:space="preserve">DESCRIPCIÓ</t>
  </si>
  <si>
    <t xml:space="preserve">Residus voluminosos</t>
  </si>
  <si>
    <t xml:space="preserve">  Residus de la recollida municipal de gran volum que inclou mobles, matalassos, fustes, ferralla, plàstics de gran mida…</t>
  </si>
  <si>
    <t xml:space="preserve">RSU</t>
  </si>
  <si>
    <t xml:space="preserve">  Residus del contenidor gris de la recollida municipal (resta, rebuig)</t>
  </si>
  <si>
    <t xml:space="preserve">Residus SANDACH</t>
  </si>
  <si>
    <t xml:space="preserve">  Inclou cadàvers d'animals i residus de la preparació d'aliments</t>
  </si>
  <si>
    <t xml:space="preserve">Residus sanitaris (Grup II)</t>
  </si>
  <si>
    <t xml:space="preserve">  Residus generats a centres sanitaris que no presenten risc d'infecció</t>
  </si>
  <si>
    <t xml:space="preserve">Altres residus (19 08 ..)</t>
  </si>
  <si>
    <t xml:space="preserve">  Residus de plantes de tractament d'aigües residuals (excepte llots) o tractats en altres instal·lacions</t>
  </si>
  <si>
    <t xml:space="preserve">  Aquells que generin més de 200 litres de residus d’una determinada fracció per dia a causa de la seva activitat comercial</t>
  </si>
  <si>
    <t xml:space="preserve">Increment respecte 2024</t>
  </si>
  <si>
    <t xml:space="preserve">  % que ha augmentat cada fracció de l'any en curs respecte al mateix període de l'any anterior</t>
  </si>
  <si>
    <t xml:space="preserve">Any anterior </t>
  </si>
  <si>
    <t xml:space="preserve">  Quantitat recollida durant el mateix període de l'any anterior</t>
  </si>
  <si>
    <t xml:space="preserve">INSTAL·LACIONS ON S'HAN TRACTAT ELS RESIDUS</t>
  </si>
  <si>
    <t xml:space="preserve">Nom de la instal·lació</t>
  </si>
  <si>
    <t xml:space="preserve">Residus amb codi LER…</t>
  </si>
  <si>
    <t xml:space="preserve">Estació de Transferència de Residus (Vidre i paper/cartó) </t>
  </si>
  <si>
    <t xml:space="preserve">15 01 01</t>
  </si>
  <si>
    <t xml:space="preserve">20 01 02</t>
  </si>
  <si>
    <t xml:space="preserve">Àrea Ambiental de Ca na Putxa (Processos de triatge)</t>
  </si>
  <si>
    <t xml:space="preserve">15 01 06</t>
  </si>
  <si>
    <t xml:space="preserve">20 03 01</t>
  </si>
  <si>
    <t xml:space="preserve">20 01 08</t>
  </si>
  <si>
    <t xml:space="preserve">Àrea Ambiental de Ca na Putxa (Tractament bioresidus) </t>
  </si>
  <si>
    <t xml:space="preserve">20 02 01</t>
  </si>
  <si>
    <t xml:space="preserve">20 08 01</t>
  </si>
  <si>
    <t xml:space="preserve">Àrea Ambiental de Ca na Putxa (Nau de voluminosos)</t>
  </si>
  <si>
    <t xml:space="preserve">20 03 07</t>
  </si>
  <si>
    <t xml:space="preserve">Àrea Ambiental de Ca na Putxa (Abocador de residus no perillosos)</t>
  </si>
  <si>
    <t xml:space="preserve">02 01 02</t>
  </si>
  <si>
    <t xml:space="preserve">02 02 02</t>
  </si>
  <si>
    <t xml:space="preserve">18 01 04</t>
  </si>
  <si>
    <t xml:space="preserve">19 08 01</t>
  </si>
  <si>
    <t xml:space="preserve">19 08 02</t>
  </si>
  <si>
    <t xml:space="preserve">19 08 99</t>
  </si>
  <si>
    <t xml:space="preserve">19 12 12</t>
  </si>
  <si>
    <t xml:space="preserve">LLEGENDA CODIS LER:</t>
  </si>
  <si>
    <t xml:space="preserve">20 Residuos municipales (residuos domésticos y residuos asimilables procedentes de los comercios, industrias e instituciones), incluidas las fracciones recogidas selectivamente</t>
  </si>
  <si>
    <t xml:space="preserve">20 01 01 Papel y cartón</t>
  </si>
  <si>
    <t xml:space="preserve">20 01 08 Residuos biodegradables de cocinas y restaurantes</t>
  </si>
  <si>
    <t xml:space="preserve">20 02 01 Residuos biodegradables</t>
  </si>
  <si>
    <t xml:space="preserve">20 03 01 Mezclas de residuos municipales </t>
  </si>
  <si>
    <t xml:space="preserve">20 03 07 Residuos voluminosos</t>
  </si>
  <si>
    <t xml:space="preserve">15 Residuos de envases; absorbentes, trapos de limpieza, materiales de filtración y ropas de protección no especificados en otra categoría</t>
  </si>
  <si>
    <t xml:space="preserve">15 01 Envases (incluidos los residuos de envases de la recogida selectiva municipal)</t>
  </si>
  <si>
    <t xml:space="preserve">15 01 01 Envases de papel y cartón</t>
  </si>
  <si>
    <t xml:space="preserve">15 01 06 Envases mezclados </t>
  </si>
  <si>
    <t xml:space="preserve">15 01 07 Envases de vidrio</t>
  </si>
  <si>
    <r>
      <rPr>
        <b val="true"/>
        <sz val="11"/>
        <color theme="1"/>
        <rFont val="Calibri"/>
        <family val="2"/>
        <charset val="1"/>
      </rPr>
      <t xml:space="preserve">Residus SANDACH</t>
    </r>
    <r>
      <rPr>
        <sz val="11"/>
        <color theme="1"/>
        <rFont val="Calibri"/>
        <family val="2"/>
        <charset val="1"/>
      </rPr>
      <t xml:space="preserve"> (Subproductos Animales no Destinados a Consumo Humano):</t>
    </r>
  </si>
  <si>
    <t xml:space="preserve">02 01 02 Residuos de tejidos de animales (Residuos de la agricultura, horticultura, acuicultura, silvicultura, caza y pesca)</t>
  </si>
  <si>
    <t xml:space="preserve">02 02 02 Residuos de tejidos de animales (Residuos de la preparación y elaboración de carne, pescado y otros alimentos de origen animal)</t>
  </si>
  <si>
    <r>
      <rPr>
        <b val="true"/>
        <sz val="11"/>
        <color theme="1"/>
        <rFont val="Calibri"/>
        <family val="2"/>
        <charset val="1"/>
      </rPr>
      <t xml:space="preserve">Residus sanitaris (Grup II)</t>
    </r>
    <r>
      <rPr>
        <sz val="11"/>
        <color theme="1"/>
        <rFont val="Calibri"/>
        <family val="2"/>
        <charset val="1"/>
      </rPr>
      <t xml:space="preserve">:</t>
    </r>
  </si>
  <si>
    <t xml:space="preserve">18 01 04 Residuos cuya recogida y eliminación no son objeto de requisitos especiales para prevenir infecciones (por ejemplo, vendajes, vaciados de yeso, ropa blanca, ropa desechable, pañales)</t>
  </si>
  <si>
    <r>
      <rPr>
        <b val="true"/>
        <sz val="11"/>
        <color theme="1"/>
        <rFont val="Calibri"/>
        <family val="2"/>
        <charset val="1"/>
      </rPr>
      <t xml:space="preserve">Altres residu</t>
    </r>
    <r>
      <rPr>
        <sz val="11"/>
        <color theme="1"/>
        <rFont val="Calibri"/>
        <family val="2"/>
        <charset val="1"/>
      </rPr>
      <t xml:space="preserve">s:</t>
    </r>
  </si>
  <si>
    <t xml:space="preserve">19 Residuos de las instalaciones para el tratamiento de residuos, de las plantas externas de tratamiento de aguas residuales y de la preparación de agua para consumo humano y de agua para consumo industrial</t>
  </si>
  <si>
    <t xml:space="preserve">19 08 Residuos de plantas de tratamiento de aguas residuales no especificados en otra categoría</t>
  </si>
  <si>
    <t xml:space="preserve">19 08 01 Residuos de cribado</t>
  </si>
  <si>
    <t xml:space="preserve">19 18 02 Residuos de desarenado</t>
  </si>
  <si>
    <t xml:space="preserve">19 08 05 Lodos del tratamiento de aguas residuales urbanas</t>
  </si>
  <si>
    <t xml:space="preserve">19 08 99 Residuos no incluidos en otra categoría</t>
  </si>
  <si>
    <t xml:space="preserve">19 12 Residuos del tratamiento mecánico de residuos (por ejemplo, clasificación, trituración, compactación, peletización) no especificados en otra categoría</t>
  </si>
  <si>
    <t xml:space="preserve">19 12 12 Otros residuos (incluidas mezclas de materiales) procedentes del tratamiento mecánico de residuos, distintos de los especificados en el código 19 12 11</t>
  </si>
  <si>
    <t xml:space="preserve">19 12 11* Otros residuos (incluidas mezclas de materiales) procedentes del tratamiento mecánico de residuos que contienen sustancias peligrosas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</si>
</sst>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\ %"/>
    <numFmt numFmtId="166" formatCode="#,##0.00\ [$€-C0A];[RED]\-#,##0.00\ [$€-C0A]"/>
    <numFmt numFmtId="167" formatCode="#,##0.00"/>
    <numFmt numFmtId="168" formatCode="#,##0"/>
    <numFmt numFmtId="169" formatCode="0.00\ %"/>
    <numFmt numFmtId="170" formatCode="0.00"/>
  </numFmts>
  <fonts count="4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b val="true"/>
      <i val="true"/>
      <sz val="16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u val="single"/>
      <sz val="10"/>
      <color theme="10"/>
      <name val="Courier New"/>
      <family val="3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1"/>
      <color rgb="FF333333"/>
      <name val="Calibri"/>
      <family val="2"/>
      <charset val="1"/>
    </font>
    <font>
      <sz val="10"/>
      <name val="Courier New"/>
      <family val="3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name val="Arial"/>
      <family val="0"/>
      <charset val="1"/>
    </font>
    <font>
      <sz val="14"/>
      <color rgb="FF000000"/>
      <name val="Arial"/>
      <family val="2"/>
      <charset val="1"/>
    </font>
    <font>
      <sz val="10"/>
      <color theme="1"/>
      <name val="CG Omega"/>
      <family val="2"/>
      <charset val="1"/>
    </font>
    <font>
      <sz val="10"/>
      <color rgb="FF333333"/>
      <name val="Arial"/>
      <family val="2"/>
      <charset val="1"/>
    </font>
    <font>
      <b val="true"/>
      <i val="true"/>
      <u val="single"/>
      <sz val="14"/>
      <color rgb="FF000000"/>
      <name val="Arial"/>
      <family val="2"/>
      <charset val="1"/>
    </font>
    <font>
      <sz val="11"/>
      <color theme="1"/>
      <name val="Arial"/>
      <family val="2"/>
      <charset val="1"/>
    </font>
    <font>
      <sz val="11"/>
      <name val="Arial"/>
      <family val="2"/>
      <charset val="1"/>
    </font>
    <font>
      <b val="true"/>
      <sz val="20"/>
      <color theme="7" tint="-0.25"/>
      <name val="Arial"/>
      <family val="2"/>
      <charset val="1"/>
    </font>
    <font>
      <b val="true"/>
      <sz val="2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theme="7" tint="-0.25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4"/>
      <color rgb="FFFFFFFF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1"/>
      <color theme="1"/>
      <name val="Arial"/>
      <family val="2"/>
      <charset val="1"/>
    </font>
    <font>
      <sz val="10"/>
      <color theme="1"/>
      <name val="Arial"/>
      <family val="2"/>
      <charset val="1"/>
    </font>
    <font>
      <b val="true"/>
      <sz val="11"/>
      <color rgb="FF333399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1"/>
      <name val="Arial"/>
      <family val="2"/>
      <charset val="1"/>
    </font>
    <font>
      <sz val="11"/>
      <color rgb="FFFFFFFF"/>
      <name val="Arial"/>
      <family val="2"/>
      <charset val="1"/>
    </font>
    <font>
      <b val="true"/>
      <vertAlign val="superscript"/>
      <sz val="14"/>
      <color rgb="FFFFFFFF"/>
      <name val="Arial"/>
      <family val="2"/>
      <charset val="1"/>
    </font>
    <font>
      <sz val="11"/>
      <color rgb="FF333333"/>
      <name val="Arial"/>
      <family val="2"/>
      <charset val="1"/>
    </font>
    <font>
      <b val="true"/>
      <vertAlign val="superscript"/>
      <sz val="14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theme="1"/>
      <name val="Calibri"/>
      <family val="2"/>
      <charset val="1"/>
    </font>
  </fonts>
  <fills count="26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28282"/>
        <bgColor rgb="FF808080"/>
      </patternFill>
    </fill>
    <fill>
      <patternFill patternType="solid">
        <fgColor rgb="FFDDDDDD"/>
        <bgColor rgb="FFE6E0EC"/>
      </patternFill>
    </fill>
    <fill>
      <patternFill patternType="solid">
        <fgColor rgb="FFFFCCCC"/>
        <bgColor rgb="FFFCD5B5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0F6C5"/>
      </patternFill>
    </fill>
    <fill>
      <patternFill patternType="solid">
        <fgColor rgb="FFFFFFCC"/>
        <bgColor rgb="FFFFFFFF"/>
      </patternFill>
    </fill>
    <fill>
      <patternFill patternType="solid">
        <fgColor theme="9"/>
        <bgColor rgb="FFFAC090"/>
      </patternFill>
    </fill>
    <fill>
      <patternFill patternType="solid">
        <fgColor theme="0" tint="-0.25"/>
        <bgColor rgb="FFB3A2C7"/>
      </patternFill>
    </fill>
    <fill>
      <patternFill patternType="solid">
        <fgColor rgb="FF00B0F0"/>
        <bgColor rgb="FF33CCCC"/>
      </patternFill>
    </fill>
    <fill>
      <patternFill patternType="solid">
        <fgColor rgb="FF92D050"/>
        <bgColor rgb="FFBFBFBF"/>
      </patternFill>
    </fill>
    <fill>
      <patternFill patternType="solid">
        <fgColor rgb="FFFFFF00"/>
        <bgColor rgb="FFFFFF99"/>
      </patternFill>
    </fill>
    <fill>
      <patternFill patternType="solid">
        <fgColor theme="7" tint="0.3999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theme="0" tint="-0.05"/>
        <bgColor rgb="FFFFFFFF"/>
      </patternFill>
    </fill>
    <fill>
      <patternFill patternType="solid">
        <fgColor rgb="FFCCFFFF"/>
        <bgColor rgb="FFC6EEF6"/>
      </patternFill>
    </fill>
    <fill>
      <patternFill patternType="solid">
        <fgColor rgb="FFFFFF99"/>
        <bgColor rgb="FFFFFFCC"/>
      </patternFill>
    </fill>
    <fill>
      <patternFill patternType="solid">
        <fgColor theme="9" tint="0.5999"/>
        <bgColor rgb="FFFFCCCC"/>
      </patternFill>
    </fill>
    <fill>
      <patternFill patternType="solid">
        <fgColor rgb="FF696699"/>
        <bgColor rgb="FF604A7B"/>
      </patternFill>
    </fill>
    <fill>
      <patternFill patternType="solid">
        <fgColor theme="7" tint="0.7999"/>
        <bgColor rgb="FFDDDDDD"/>
      </patternFill>
    </fill>
    <fill>
      <patternFill patternType="solid">
        <fgColor rgb="FFC6EEF6"/>
        <bgColor rgb="FFCCFFFF"/>
      </patternFill>
    </fill>
    <fill>
      <patternFill patternType="solid">
        <fgColor rgb="FFC0F6C5"/>
        <bgColor rgb="FFCCFFCC"/>
      </patternFill>
    </fill>
    <fill>
      <patternFill patternType="solid">
        <fgColor rgb="FFFFCC99"/>
        <bgColor rgb="FFFAC090"/>
      </patternFill>
    </fill>
    <fill>
      <patternFill patternType="solid">
        <fgColor theme="9" tint="0.3999"/>
        <bgColor rgb="FFFFCC99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>
        <color rgb="FF828282"/>
      </left>
      <right style="thin">
        <color rgb="FF828282"/>
      </right>
      <top style="thin">
        <color rgb="FF828282"/>
      </top>
      <bottom style="thin">
        <color rgb="FF82828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7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center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8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8" borderId="1" applyFont="true" applyBorder="tru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2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6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2" fillId="0" borderId="0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3" fillId="0" borderId="0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4" fillId="0" borderId="0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2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9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0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1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2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3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4" borderId="2" xfId="52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5" fillId="14" borderId="2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7" fillId="15" borderId="2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27" fillId="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16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17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7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1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19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8" fillId="20" borderId="2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39" fillId="9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0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1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2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3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4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20" borderId="2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27" fillId="21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8" fillId="2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39" fillId="9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39" fillId="10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39" fillId="11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39" fillId="12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39" fillId="13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39" fillId="14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39" fillId="9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21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9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0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1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2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3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14" borderId="3" xfId="52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5" fillId="14" borderId="3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70" fontId="27" fillId="1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27" fillId="17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5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7" fontId="39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22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23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9" fillId="0" borderId="0" xfId="5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5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20" borderId="4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39" fillId="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6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22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23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8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9" fillId="19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35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3" fillId="0" borderId="0" xfId="5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38" fillId="20" borderId="2" xfId="5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9" fillId="24" borderId="2" xfId="5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9" fillId="0" borderId="2" xfId="5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2" xfId="5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9" fillId="0" borderId="2" xfId="54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27" fillId="0" borderId="2" xfId="5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5" fillId="2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2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25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5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5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4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5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2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5" fillId="25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5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6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0"/>
    <cellStyle name="Accent 2 6" xfId="21"/>
    <cellStyle name="Accent 3 7" xfId="22"/>
    <cellStyle name="Accent 4" xfId="23"/>
    <cellStyle name="Bad 8" xfId="24"/>
    <cellStyle name="Error 9" xfId="25"/>
    <cellStyle name="Footnote 10" xfId="26"/>
    <cellStyle name="Good 11" xfId="27"/>
    <cellStyle name="Graphics" xfId="28"/>
    <cellStyle name="Heading 1 13" xfId="29"/>
    <cellStyle name="Heading 12" xfId="30"/>
    <cellStyle name="Heading 2 14" xfId="31"/>
    <cellStyle name="Heading 3" xfId="32"/>
    <cellStyle name="Hipervínculo 2" xfId="33"/>
    <cellStyle name="Hyperlink 15" xfId="34"/>
    <cellStyle name="Neutral 2" xfId="35"/>
    <cellStyle name="Normal 10" xfId="36"/>
    <cellStyle name="Normal 10 2" xfId="37"/>
    <cellStyle name="Normal 11" xfId="38"/>
    <cellStyle name="Normal 12" xfId="39"/>
    <cellStyle name="Normal 13" xfId="40"/>
    <cellStyle name="Normal 14" xfId="41"/>
    <cellStyle name="Normal 14 2" xfId="42"/>
    <cellStyle name="Normal 2" xfId="43"/>
    <cellStyle name="Normal 2 10" xfId="44"/>
    <cellStyle name="Normal 2 2" xfId="45"/>
    <cellStyle name="Normal 2 3" xfId="46"/>
    <cellStyle name="Normal 2_SOLICITUD INFORMACIÓN. VERTEDEROS_2012.Ibiza" xfId="47"/>
    <cellStyle name="Normal 3" xfId="48"/>
    <cellStyle name="Normal 3 2" xfId="49"/>
    <cellStyle name="Normal 3 3" xfId="50"/>
    <cellStyle name="Normal 3 4" xfId="51"/>
    <cellStyle name="Normal 4" xfId="52"/>
    <cellStyle name="Normal 4 2" xfId="53"/>
    <cellStyle name="Normal 5" xfId="54"/>
    <cellStyle name="Normal 5 2" xfId="55"/>
    <cellStyle name="Normal 6" xfId="56"/>
    <cellStyle name="Normal 6 2" xfId="57"/>
    <cellStyle name="Normal 6 3" xfId="58"/>
    <cellStyle name="Normal 7" xfId="59"/>
    <cellStyle name="Normal 7 2" xfId="60"/>
    <cellStyle name="Normal 7 3" xfId="61"/>
    <cellStyle name="Normal 8" xfId="62"/>
    <cellStyle name="Normal 9" xfId="63"/>
    <cellStyle name="Normal 9 2" xfId="64"/>
    <cellStyle name="Note 16" xfId="65"/>
    <cellStyle name="Porcentaje 2" xfId="66"/>
    <cellStyle name="Porcentaje 2 2" xfId="67"/>
    <cellStyle name="Porcentual 2" xfId="68"/>
    <cellStyle name="Porcentual 3" xfId="69"/>
    <cellStyle name="Result 17" xfId="70"/>
    <cellStyle name="Resultado2" xfId="71"/>
    <cellStyle name="Status 18" xfId="72"/>
    <cellStyle name="Text 19" xfId="73"/>
    <cellStyle name="Warning 20" xfId="74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BFBFBF"/>
      <rgbColor rgb="FF808080"/>
      <rgbColor rgb="FFE6E0EC"/>
      <rgbColor rgb="FF604A7B"/>
      <rgbColor rgb="FFFFFFCC"/>
      <rgbColor rgb="FFCCFFFF"/>
      <rgbColor rgb="FF660066"/>
      <rgbColor rgb="FFFFCCCC"/>
      <rgbColor rgb="FF0066CC"/>
      <rgbColor rgb="FFDDDDDD"/>
      <rgbColor rgb="FF000080"/>
      <rgbColor rgb="FFFF00FF"/>
      <rgbColor rgb="FFF2F2F2"/>
      <rgbColor rgb="FF00FFFF"/>
      <rgbColor rgb="FF800080"/>
      <rgbColor rgb="FF800000"/>
      <rgbColor rgb="FF008080"/>
      <rgbColor rgb="FF0000EE"/>
      <rgbColor rgb="FF00B0F0"/>
      <rgbColor rgb="FFC6EEF6"/>
      <rgbColor rgb="FFCCFFCC"/>
      <rgbColor rgb="FFFFFF99"/>
      <rgbColor rgb="FFC0F6C5"/>
      <rgbColor rgb="FFFAC090"/>
      <rgbColor rgb="FFB3A2C7"/>
      <rgbColor rgb="FFFFCC99"/>
      <rgbColor rgb="FF3366FF"/>
      <rgbColor rgb="FF33CCCC"/>
      <rgbColor rgb="FF92D050"/>
      <rgbColor rgb="FFFCD5B5"/>
      <rgbColor rgb="FFF79646"/>
      <rgbColor rgb="FFFF6600"/>
      <rgbColor rgb="FF696699"/>
      <rgbColor rgb="FF828282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1028160</xdr:colOff>
      <xdr:row>6</xdr:row>
      <xdr:rowOff>95400</xdr:rowOff>
    </xdr:to>
    <xdr:pic>
      <xdr:nvPicPr>
        <xdr:cNvPr id="0" name="2 Imagen" descr="horiz color.png"/>
        <xdr:cNvPicPr/>
      </xdr:nvPicPr>
      <xdr:blipFill>
        <a:blip r:embed="rId1"/>
        <a:stretch/>
      </xdr:blipFill>
      <xdr:spPr>
        <a:xfrm>
          <a:off x="0" y="0"/>
          <a:ext cx="2567520" cy="14785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XFD1048576"/>
  <sheetViews>
    <sheetView showFormulas="false" showGridLines="true" showRowColHeaders="true" showZeros="true" rightToLeft="false" tabSelected="true" showOutlineSymbols="true" defaultGridColor="true" view="normal" topLeftCell="A154" colorId="64" zoomScale="110" zoomScaleNormal="110" zoomScalePageLayoutView="100" workbookViewId="0">
      <selection pane="topLeft" activeCell="A161" activeCellId="0" sqref="159:161"/>
    </sheetView>
  </sheetViews>
  <sheetFormatPr defaultColWidth="10.66796875" defaultRowHeight="1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2" width="15.8"/>
    <col collapsed="false" customWidth="true" hidden="false" outlineLevel="0" max="3" min="3" style="3" width="15.8"/>
    <col collapsed="false" customWidth="true" hidden="false" outlineLevel="0" max="11" min="4" style="2" width="15.8"/>
    <col collapsed="false" customWidth="true" hidden="false" outlineLevel="0" max="12" min="12" style="4" width="15.8"/>
    <col collapsed="false" customWidth="false" hidden="false" outlineLevel="0" max="16383" min="13" style="4" width="10.66"/>
    <col collapsed="false" customWidth="true" hidden="false" outlineLevel="0" max="16384" min="16384" style="4" width="11.53"/>
  </cols>
  <sheetData>
    <row r="5" s="4" customFormat="true" ht="24.45" hidden="false" customHeight="false" outlineLevel="0" collapsed="false">
      <c r="B5" s="5" t="s">
        <v>0</v>
      </c>
      <c r="C5" s="5"/>
      <c r="D5" s="5"/>
      <c r="E5" s="5"/>
      <c r="F5" s="5"/>
      <c r="G5" s="5"/>
      <c r="H5" s="5"/>
      <c r="I5" s="5"/>
      <c r="J5" s="5"/>
      <c r="K5" s="5"/>
    </row>
    <row r="6" s="4" customFormat="true" ht="24.45" hidden="false" customHeight="false" outlineLevel="0" collapsed="false">
      <c r="B6" s="6"/>
      <c r="C6" s="7"/>
      <c r="D6" s="6"/>
      <c r="E6" s="6"/>
      <c r="F6" s="6"/>
      <c r="G6" s="6"/>
      <c r="H6" s="6"/>
      <c r="I6" s="6"/>
      <c r="J6" s="6"/>
      <c r="K6" s="6"/>
    </row>
    <row r="7" s="4" customFormat="true" ht="24.45" hidden="false" customHeight="false" outlineLevel="0" collapsed="false">
      <c r="B7" s="6"/>
      <c r="C7" s="8"/>
      <c r="D7" s="9"/>
      <c r="E7" s="9"/>
      <c r="F7" s="9"/>
      <c r="G7" s="9"/>
      <c r="H7" s="9"/>
      <c r="I7" s="9"/>
      <c r="J7" s="6"/>
      <c r="K7" s="6"/>
    </row>
    <row r="8" customFormat="false" ht="37.3" hidden="false" customHeight="true" outlineLevel="0" collapsed="false">
      <c r="A8" s="10"/>
      <c r="B8" s="11"/>
      <c r="C8" s="12"/>
      <c r="D8" s="11"/>
      <c r="E8" s="11"/>
      <c r="F8" s="11"/>
      <c r="G8" s="11"/>
      <c r="H8" s="11"/>
      <c r="I8" s="11"/>
      <c r="J8" s="11"/>
      <c r="K8" s="11"/>
    </row>
    <row r="9" s="21" customFormat="true" ht="71.25" hidden="false" customHeight="true" outlineLevel="0" collapsed="false">
      <c r="A9" s="13"/>
      <c r="B9" s="14" t="s">
        <v>1</v>
      </c>
      <c r="C9" s="14" t="s">
        <v>2</v>
      </c>
      <c r="D9" s="15" t="s">
        <v>3</v>
      </c>
      <c r="E9" s="16" t="s">
        <v>4</v>
      </c>
      <c r="F9" s="17" t="s">
        <v>5</v>
      </c>
      <c r="G9" s="18" t="s">
        <v>6</v>
      </c>
      <c r="H9" s="14" t="s">
        <v>7</v>
      </c>
      <c r="I9" s="19" t="s">
        <v>8</v>
      </c>
      <c r="J9" s="19" t="s">
        <v>9</v>
      </c>
      <c r="K9" s="19" t="s">
        <v>10</v>
      </c>
      <c r="L9" s="20" t="s">
        <v>11</v>
      </c>
      <c r="O9" s="4"/>
      <c r="P9" s="4"/>
      <c r="Q9" s="4"/>
      <c r="XFD9" s="4"/>
    </row>
    <row r="10" customFormat="false" ht="15" hidden="false" customHeight="false" outlineLevel="0" collapsed="false">
      <c r="A10" s="22" t="s">
        <v>12</v>
      </c>
      <c r="B10" s="23" t="n">
        <v>54.2</v>
      </c>
      <c r="C10" s="23" t="n">
        <v>5.42</v>
      </c>
      <c r="D10" s="24" t="n">
        <v>1446.2</v>
      </c>
      <c r="E10" s="25" t="n">
        <v>176.76</v>
      </c>
      <c r="F10" s="26" t="n">
        <v>130.16</v>
      </c>
      <c r="G10" s="27" t="n">
        <v>106.92</v>
      </c>
      <c r="H10" s="28" t="n">
        <v>62.38</v>
      </c>
      <c r="I10" s="29" t="n">
        <v>0</v>
      </c>
      <c r="J10" s="23"/>
      <c r="K10" s="23"/>
      <c r="L10" s="23"/>
    </row>
    <row r="11" customFormat="false" ht="15" hidden="false" customHeight="false" outlineLevel="0" collapsed="false">
      <c r="A11" s="22" t="s">
        <v>13</v>
      </c>
      <c r="B11" s="23" t="n">
        <v>69.04</v>
      </c>
      <c r="C11" s="23" t="n">
        <v>22.78</v>
      </c>
      <c r="D11" s="24" t="n">
        <v>1297.04</v>
      </c>
      <c r="E11" s="25" t="n">
        <v>177.3</v>
      </c>
      <c r="F11" s="26" t="n">
        <v>96.46</v>
      </c>
      <c r="G11" s="27" t="n">
        <v>104.14</v>
      </c>
      <c r="H11" s="28" t="n">
        <v>72.96</v>
      </c>
      <c r="I11" s="29" t="n">
        <v>0</v>
      </c>
      <c r="J11" s="23"/>
      <c r="K11" s="23"/>
      <c r="L11" s="23"/>
    </row>
    <row r="12" customFormat="false" ht="15" hidden="false" customHeight="false" outlineLevel="0" collapsed="false">
      <c r="A12" s="22" t="s">
        <v>14</v>
      </c>
      <c r="B12" s="23" t="n">
        <v>38.26</v>
      </c>
      <c r="C12" s="23" t="n">
        <v>26.68</v>
      </c>
      <c r="D12" s="24" t="n">
        <v>1572.92</v>
      </c>
      <c r="E12" s="25" t="n">
        <v>212.64</v>
      </c>
      <c r="F12" s="26" t="n">
        <v>115.34</v>
      </c>
      <c r="G12" s="27" t="n">
        <v>129.82</v>
      </c>
      <c r="H12" s="28" t="n">
        <v>82.86</v>
      </c>
      <c r="I12" s="29" t="n">
        <v>0</v>
      </c>
      <c r="J12" s="23"/>
      <c r="K12" s="23"/>
      <c r="L12" s="23"/>
      <c r="XFD12" s="30"/>
    </row>
    <row r="13" customFormat="false" ht="15" hidden="false" customHeight="false" outlineLevel="0" collapsed="false">
      <c r="A13" s="22" t="s">
        <v>15</v>
      </c>
      <c r="B13" s="23" t="n">
        <v>55.7</v>
      </c>
      <c r="C13" s="23" t="n">
        <v>33.26</v>
      </c>
      <c r="D13" s="24" t="n">
        <v>1844.52</v>
      </c>
      <c r="E13" s="25" t="n">
        <v>255.34</v>
      </c>
      <c r="F13" s="26" t="n">
        <v>181.82</v>
      </c>
      <c r="G13" s="27" t="n">
        <v>164.22</v>
      </c>
      <c r="H13" s="28" t="n">
        <v>113.18</v>
      </c>
      <c r="I13" s="29" t="n">
        <v>0</v>
      </c>
      <c r="J13" s="23"/>
      <c r="K13" s="23"/>
      <c r="L13" s="23"/>
      <c r="XFD13" s="31"/>
    </row>
    <row r="14" customFormat="false" ht="15" hidden="false" customHeight="false" outlineLevel="0" collapsed="false">
      <c r="A14" s="22" t="s">
        <v>16</v>
      </c>
      <c r="B14" s="23" t="n">
        <v>63.52</v>
      </c>
      <c r="C14" s="23" t="n">
        <v>11.52</v>
      </c>
      <c r="D14" s="24" t="n">
        <v>2134.7</v>
      </c>
      <c r="E14" s="25" t="n">
        <v>272.74</v>
      </c>
      <c r="F14" s="26" t="n">
        <v>262.52</v>
      </c>
      <c r="G14" s="27" t="n">
        <v>173.6</v>
      </c>
      <c r="H14" s="28" t="n">
        <v>147.14</v>
      </c>
      <c r="I14" s="29" t="n">
        <v>0</v>
      </c>
      <c r="J14" s="23"/>
      <c r="K14" s="23"/>
      <c r="L14" s="23"/>
    </row>
    <row r="15" customFormat="false" ht="15" hidden="false" customHeight="false" outlineLevel="0" collapsed="false">
      <c r="A15" s="22" t="s">
        <v>17</v>
      </c>
      <c r="B15" s="23" t="n">
        <v>60.38</v>
      </c>
      <c r="C15" s="23" t="n">
        <v>10.8</v>
      </c>
      <c r="D15" s="24" t="n">
        <v>2248.24</v>
      </c>
      <c r="E15" s="25" t="n">
        <v>283.8</v>
      </c>
      <c r="F15" s="26" t="n">
        <v>305.7</v>
      </c>
      <c r="G15" s="27" t="n">
        <v>181.58</v>
      </c>
      <c r="H15" s="28" t="n">
        <v>196.86</v>
      </c>
      <c r="I15" s="29" t="n">
        <v>0</v>
      </c>
      <c r="J15" s="23"/>
      <c r="K15" s="23"/>
      <c r="L15" s="23"/>
    </row>
    <row r="16" customFormat="false" ht="15" hidden="false" customHeight="false" outlineLevel="0" collapsed="false">
      <c r="A16" s="22" t="s">
        <v>18</v>
      </c>
      <c r="B16" s="23" t="n">
        <v>66.06</v>
      </c>
      <c r="C16" s="23" t="n">
        <v>10.82</v>
      </c>
      <c r="D16" s="24" t="n">
        <v>2512.34</v>
      </c>
      <c r="E16" s="25" t="n">
        <v>315.4</v>
      </c>
      <c r="F16" s="26" t="n">
        <v>346.82</v>
      </c>
      <c r="G16" s="27" t="n">
        <v>199.42</v>
      </c>
      <c r="H16" s="28" t="n">
        <v>183.74</v>
      </c>
      <c r="I16" s="29" t="n">
        <v>0</v>
      </c>
      <c r="J16" s="23"/>
      <c r="K16" s="23"/>
      <c r="L16" s="23"/>
    </row>
    <row r="17" customFormat="false" ht="15" hidden="false" customHeight="false" outlineLevel="0" collapsed="false">
      <c r="A17" s="22" t="s">
        <v>19</v>
      </c>
      <c r="B17" s="23"/>
      <c r="C17" s="23"/>
      <c r="D17" s="24"/>
      <c r="E17" s="25"/>
      <c r="F17" s="26"/>
      <c r="G17" s="27"/>
      <c r="H17" s="28"/>
      <c r="I17" s="23"/>
      <c r="J17" s="23"/>
      <c r="K17" s="23"/>
      <c r="L17" s="23"/>
    </row>
    <row r="18" customFormat="false" ht="15" hidden="false" customHeight="false" outlineLevel="0" collapsed="false">
      <c r="A18" s="22" t="s">
        <v>20</v>
      </c>
      <c r="B18" s="23"/>
      <c r="C18" s="23"/>
      <c r="D18" s="24"/>
      <c r="E18" s="25"/>
      <c r="F18" s="26"/>
      <c r="G18" s="27"/>
      <c r="H18" s="28"/>
      <c r="I18" s="23"/>
      <c r="J18" s="23"/>
      <c r="K18" s="23"/>
      <c r="L18" s="23"/>
    </row>
    <row r="19" customFormat="false" ht="15" hidden="false" customHeight="false" outlineLevel="0" collapsed="false">
      <c r="A19" s="22" t="s">
        <v>21</v>
      </c>
      <c r="B19" s="23"/>
      <c r="C19" s="23"/>
      <c r="D19" s="24"/>
      <c r="E19" s="25"/>
      <c r="F19" s="26"/>
      <c r="G19" s="27"/>
      <c r="H19" s="28"/>
      <c r="I19" s="23"/>
      <c r="J19" s="23"/>
      <c r="K19" s="23"/>
      <c r="L19" s="23"/>
    </row>
    <row r="20" customFormat="false" ht="15" hidden="false" customHeight="false" outlineLevel="0" collapsed="false">
      <c r="A20" s="22" t="s">
        <v>22</v>
      </c>
      <c r="B20" s="23"/>
      <c r="C20" s="23"/>
      <c r="D20" s="24"/>
      <c r="E20" s="25"/>
      <c r="F20" s="26"/>
      <c r="G20" s="27"/>
      <c r="H20" s="28"/>
      <c r="I20" s="23"/>
      <c r="J20" s="23"/>
      <c r="K20" s="23"/>
      <c r="L20" s="23"/>
    </row>
    <row r="21" customFormat="false" ht="15" hidden="false" customHeight="false" outlineLevel="0" collapsed="false">
      <c r="A21" s="22" t="s">
        <v>23</v>
      </c>
      <c r="B21" s="23"/>
      <c r="C21" s="23"/>
      <c r="D21" s="24"/>
      <c r="E21" s="25"/>
      <c r="F21" s="26"/>
      <c r="G21" s="27"/>
      <c r="H21" s="28"/>
      <c r="I21" s="23"/>
      <c r="J21" s="23"/>
      <c r="K21" s="23"/>
      <c r="L21" s="23"/>
    </row>
    <row r="22" s="31" customFormat="true" ht="22.5" hidden="false" customHeight="true" outlineLevel="0" collapsed="false">
      <c r="A22" s="32" t="s">
        <v>24</v>
      </c>
      <c r="B22" s="33" t="n">
        <f aca="false">SUM(B10:B21)</f>
        <v>407.16</v>
      </c>
      <c r="C22" s="33" t="n">
        <f aca="false">SUM(C10:C21)</f>
        <v>121.28</v>
      </c>
      <c r="D22" s="34" t="n">
        <f aca="false">SUM(D10:D21)</f>
        <v>13055.96</v>
      </c>
      <c r="E22" s="35" t="n">
        <f aca="false">SUM(E10:E21)</f>
        <v>1693.98</v>
      </c>
      <c r="F22" s="36" t="n">
        <f aca="false">SUM(F10:F21)</f>
        <v>1438.82</v>
      </c>
      <c r="G22" s="37" t="n">
        <f aca="false">SUM(G10:G21)</f>
        <v>1059.7</v>
      </c>
      <c r="H22" s="33" t="n">
        <f aca="false">SUM(H10:H21)</f>
        <v>859.12</v>
      </c>
      <c r="I22" s="38" t="n">
        <f aca="false">SUM(I10:I21)</f>
        <v>0</v>
      </c>
      <c r="J22" s="38"/>
      <c r="K22" s="38"/>
      <c r="L22" s="38"/>
      <c r="O22" s="4"/>
      <c r="P22" s="4"/>
      <c r="Q22" s="4"/>
      <c r="XFD22" s="4"/>
    </row>
    <row r="23" customFormat="false" ht="24.75" hidden="false" customHeight="true" outlineLevel="0" collapsed="false">
      <c r="A23" s="39" t="s">
        <v>25</v>
      </c>
      <c r="B23" s="40" t="n">
        <v>512.98</v>
      </c>
      <c r="C23" s="40" t="n">
        <v>144.96</v>
      </c>
      <c r="D23" s="40" t="n">
        <v>12708.42</v>
      </c>
      <c r="E23" s="40" t="n">
        <v>1754.56</v>
      </c>
      <c r="F23" s="40" t="n">
        <v>1449.6</v>
      </c>
      <c r="G23" s="40" t="n">
        <v>986.9</v>
      </c>
      <c r="H23" s="40" t="n">
        <v>1012.36</v>
      </c>
      <c r="I23" s="40" t="n">
        <v>0</v>
      </c>
      <c r="J23" s="40"/>
      <c r="K23" s="40"/>
      <c r="L23" s="40"/>
    </row>
    <row r="24" customFormat="false" ht="26.85" hidden="false" customHeight="false" outlineLevel="0" collapsed="false">
      <c r="A24" s="41" t="s">
        <v>26</v>
      </c>
      <c r="B24" s="42" t="n">
        <f aca="false">(B22-B23)/B23</f>
        <v>-0.206284845413077</v>
      </c>
      <c r="C24" s="42" t="n">
        <f aca="false">(C22-C23)/C23</f>
        <v>-0.163355408388521</v>
      </c>
      <c r="D24" s="43" t="n">
        <f aca="false">(D22-D23)/D23</f>
        <v>0.0273472233369686</v>
      </c>
      <c r="E24" s="44" t="n">
        <f aca="false">(E22-E23)/E23</f>
        <v>-0.0345271749042495</v>
      </c>
      <c r="F24" s="45" t="n">
        <f aca="false">(F22-F23)/F23</f>
        <v>-0.00743653421633552</v>
      </c>
      <c r="G24" s="46" t="n">
        <f aca="false">(G22-G23)/G23</f>
        <v>0.073766339041443</v>
      </c>
      <c r="H24" s="42" t="n">
        <f aca="false">(H22-H23)/H23</f>
        <v>-0.151369078193528</v>
      </c>
      <c r="I24" s="47" t="n">
        <v>0</v>
      </c>
      <c r="J24" s="47"/>
      <c r="K24" s="47"/>
      <c r="L24" s="47"/>
    </row>
    <row r="25" customFormat="false" ht="15" hidden="false" customHeight="false" outlineLevel="0" collapsed="false">
      <c r="A25" s="22" t="s">
        <v>12</v>
      </c>
      <c r="B25" s="23" t="n">
        <v>49.54</v>
      </c>
      <c r="C25" s="23" t="n">
        <v>13.06</v>
      </c>
      <c r="D25" s="24" t="n">
        <v>1213.52</v>
      </c>
      <c r="E25" s="25" t="n">
        <v>135.78</v>
      </c>
      <c r="F25" s="26" t="n">
        <v>116.62</v>
      </c>
      <c r="G25" s="27" t="n">
        <v>132.5</v>
      </c>
      <c r="H25" s="28" t="n">
        <v>37.14</v>
      </c>
      <c r="I25" s="29" t="n">
        <v>0</v>
      </c>
      <c r="J25" s="23"/>
      <c r="K25" s="23"/>
      <c r="L25" s="23"/>
    </row>
    <row r="26" customFormat="false" ht="15" hidden="false" customHeight="false" outlineLevel="0" collapsed="false">
      <c r="A26" s="22" t="s">
        <v>13</v>
      </c>
      <c r="B26" s="23" t="n">
        <v>52.9</v>
      </c>
      <c r="C26" s="23" t="n">
        <v>12.58</v>
      </c>
      <c r="D26" s="24" t="n">
        <v>1131.3</v>
      </c>
      <c r="E26" s="25" t="n">
        <v>135.68</v>
      </c>
      <c r="F26" s="26" t="n">
        <v>71.86</v>
      </c>
      <c r="G26" s="27" t="n">
        <v>126.78</v>
      </c>
      <c r="H26" s="28" t="n">
        <v>44.94</v>
      </c>
      <c r="I26" s="29" t="n">
        <v>0</v>
      </c>
      <c r="J26" s="23"/>
      <c r="K26" s="23"/>
      <c r="L26" s="23"/>
    </row>
    <row r="27" customFormat="false" ht="15" hidden="false" customHeight="false" outlineLevel="0" collapsed="false">
      <c r="A27" s="22" t="s">
        <v>14</v>
      </c>
      <c r="B27" s="23" t="n">
        <v>62.34</v>
      </c>
      <c r="C27" s="23" t="n">
        <v>40.92</v>
      </c>
      <c r="D27" s="24" t="n">
        <v>1355.9</v>
      </c>
      <c r="E27" s="25" t="n">
        <v>167.62</v>
      </c>
      <c r="F27" s="26" t="n">
        <v>76.82</v>
      </c>
      <c r="G27" s="27" t="n">
        <v>157.24</v>
      </c>
      <c r="H27" s="28" t="n">
        <v>67.66</v>
      </c>
      <c r="I27" s="29" t="n">
        <v>0</v>
      </c>
      <c r="J27" s="23"/>
      <c r="K27" s="23"/>
      <c r="L27" s="23"/>
    </row>
    <row r="28" customFormat="false" ht="15" hidden="false" customHeight="false" outlineLevel="0" collapsed="false">
      <c r="A28" s="22" t="s">
        <v>15</v>
      </c>
      <c r="B28" s="23" t="n">
        <v>78.44</v>
      </c>
      <c r="C28" s="23" t="n">
        <v>10.2</v>
      </c>
      <c r="D28" s="24" t="n">
        <v>1644.82</v>
      </c>
      <c r="E28" s="25" t="n">
        <v>235.04</v>
      </c>
      <c r="F28" s="26" t="n">
        <v>131.88</v>
      </c>
      <c r="G28" s="27" t="n">
        <v>185.02</v>
      </c>
      <c r="H28" s="28" t="n">
        <v>163.04</v>
      </c>
      <c r="I28" s="29" t="n">
        <v>0</v>
      </c>
      <c r="J28" s="23"/>
      <c r="K28" s="23"/>
      <c r="L28" s="23"/>
      <c r="XFD28" s="31"/>
    </row>
    <row r="29" customFormat="false" ht="15" hidden="false" customHeight="false" outlineLevel="0" collapsed="false">
      <c r="A29" s="22" t="s">
        <v>16</v>
      </c>
      <c r="B29" s="23" t="n">
        <v>66.36</v>
      </c>
      <c r="C29" s="23" t="n">
        <v>12.28</v>
      </c>
      <c r="D29" s="24" t="n">
        <v>1893.72</v>
      </c>
      <c r="E29" s="25" t="n">
        <v>266.18</v>
      </c>
      <c r="F29" s="26" t="n">
        <v>255.68</v>
      </c>
      <c r="G29" s="27" t="n">
        <v>232.78</v>
      </c>
      <c r="H29" s="28" t="n">
        <v>311.46</v>
      </c>
      <c r="I29" s="23" t="n">
        <v>0.1</v>
      </c>
      <c r="J29" s="23"/>
      <c r="K29" s="23"/>
      <c r="L29" s="23"/>
    </row>
    <row r="30" customFormat="false" ht="15" hidden="false" customHeight="false" outlineLevel="0" collapsed="false">
      <c r="A30" s="22" t="s">
        <v>17</v>
      </c>
      <c r="B30" s="23" t="n">
        <v>70.5</v>
      </c>
      <c r="C30" s="23" t="n">
        <v>13.54</v>
      </c>
      <c r="D30" s="24" t="n">
        <v>2023.66</v>
      </c>
      <c r="E30" s="25" t="n">
        <v>279.94</v>
      </c>
      <c r="F30" s="26" t="n">
        <v>293.34</v>
      </c>
      <c r="G30" s="27" t="n">
        <v>263.32</v>
      </c>
      <c r="H30" s="28" t="n">
        <v>360.64</v>
      </c>
      <c r="I30" s="23" t="n">
        <v>0.04</v>
      </c>
      <c r="J30" s="23"/>
      <c r="K30" s="23"/>
      <c r="L30" s="23"/>
    </row>
    <row r="31" customFormat="false" ht="15" hidden="false" customHeight="false" outlineLevel="0" collapsed="false">
      <c r="A31" s="22" t="s">
        <v>18</v>
      </c>
      <c r="B31" s="23" t="n">
        <v>83.62</v>
      </c>
      <c r="C31" s="23" t="n">
        <v>16.06</v>
      </c>
      <c r="D31" s="24" t="n">
        <v>2162.36</v>
      </c>
      <c r="E31" s="25" t="n">
        <v>310.58</v>
      </c>
      <c r="F31" s="26" t="n">
        <v>273.46</v>
      </c>
      <c r="G31" s="27" t="n">
        <v>276.94</v>
      </c>
      <c r="H31" s="28" t="n">
        <v>406.54</v>
      </c>
      <c r="I31" s="29" t="n">
        <v>0</v>
      </c>
      <c r="J31" s="23"/>
      <c r="K31" s="23"/>
      <c r="L31" s="23"/>
    </row>
    <row r="32" customFormat="false" ht="15" hidden="false" customHeight="false" outlineLevel="0" collapsed="false">
      <c r="A32" s="22" t="s">
        <v>19</v>
      </c>
      <c r="B32" s="23"/>
      <c r="C32" s="23"/>
      <c r="D32" s="24"/>
      <c r="E32" s="25"/>
      <c r="F32" s="26"/>
      <c r="G32" s="27"/>
      <c r="H32" s="28"/>
      <c r="I32" s="23"/>
      <c r="J32" s="23"/>
      <c r="K32" s="23"/>
      <c r="L32" s="23"/>
    </row>
    <row r="33" customFormat="false" ht="15" hidden="false" customHeight="false" outlineLevel="0" collapsed="false">
      <c r="A33" s="22" t="s">
        <v>20</v>
      </c>
      <c r="B33" s="23"/>
      <c r="C33" s="23"/>
      <c r="D33" s="24"/>
      <c r="E33" s="25"/>
      <c r="F33" s="26"/>
      <c r="G33" s="27"/>
      <c r="H33" s="28"/>
      <c r="I33" s="23"/>
      <c r="J33" s="23"/>
      <c r="K33" s="23"/>
      <c r="L33" s="23"/>
    </row>
    <row r="34" customFormat="false" ht="15" hidden="false" customHeight="false" outlineLevel="0" collapsed="false">
      <c r="A34" s="22" t="s">
        <v>21</v>
      </c>
      <c r="B34" s="23"/>
      <c r="C34" s="23"/>
      <c r="D34" s="24"/>
      <c r="E34" s="25"/>
      <c r="F34" s="26"/>
      <c r="G34" s="27"/>
      <c r="H34" s="28"/>
      <c r="I34" s="23"/>
      <c r="J34" s="23"/>
      <c r="K34" s="23"/>
      <c r="L34" s="23"/>
    </row>
    <row r="35" customFormat="false" ht="15" hidden="false" customHeight="false" outlineLevel="0" collapsed="false">
      <c r="A35" s="22" t="s">
        <v>22</v>
      </c>
      <c r="B35" s="23"/>
      <c r="C35" s="23"/>
      <c r="D35" s="24"/>
      <c r="E35" s="25"/>
      <c r="F35" s="26"/>
      <c r="G35" s="27"/>
      <c r="H35" s="28"/>
      <c r="I35" s="23"/>
      <c r="J35" s="23"/>
      <c r="K35" s="23"/>
      <c r="L35" s="23"/>
    </row>
    <row r="36" customFormat="false" ht="15" hidden="false" customHeight="false" outlineLevel="0" collapsed="false">
      <c r="A36" s="22" t="s">
        <v>23</v>
      </c>
      <c r="B36" s="23"/>
      <c r="C36" s="23"/>
      <c r="D36" s="24"/>
      <c r="E36" s="25"/>
      <c r="F36" s="26"/>
      <c r="G36" s="27"/>
      <c r="H36" s="28"/>
      <c r="I36" s="23"/>
      <c r="J36" s="23"/>
      <c r="K36" s="23"/>
      <c r="L36" s="23"/>
    </row>
    <row r="37" s="31" customFormat="true" ht="28.05" hidden="false" customHeight="true" outlineLevel="0" collapsed="false">
      <c r="A37" s="32" t="s">
        <v>27</v>
      </c>
      <c r="B37" s="33" t="n">
        <f aca="false">SUM(B25:B36)</f>
        <v>463.7</v>
      </c>
      <c r="C37" s="33" t="n">
        <f aca="false">SUM(C25:C36)</f>
        <v>118.64</v>
      </c>
      <c r="D37" s="34" t="n">
        <f aca="false">SUM(D25:D36)</f>
        <v>11425.28</v>
      </c>
      <c r="E37" s="35" t="n">
        <f aca="false">SUM(E25:E36)</f>
        <v>1530.82</v>
      </c>
      <c r="F37" s="36" t="n">
        <f aca="false">SUM(F25:F36)</f>
        <v>1219.66</v>
      </c>
      <c r="G37" s="37" t="n">
        <f aca="false">SUM(G25:G36)</f>
        <v>1374.58</v>
      </c>
      <c r="H37" s="33" t="n">
        <f aca="false">SUM(H25:H36)</f>
        <v>1391.42</v>
      </c>
      <c r="I37" s="38" t="n">
        <f aca="false">SUM(I25:I36)</f>
        <v>0.14</v>
      </c>
      <c r="J37" s="38"/>
      <c r="K37" s="38"/>
      <c r="L37" s="38"/>
      <c r="O37" s="4"/>
      <c r="P37" s="4"/>
      <c r="Q37" s="4"/>
      <c r="XFD37" s="4"/>
    </row>
    <row r="38" customFormat="false" ht="24.75" hidden="false" customHeight="true" outlineLevel="0" collapsed="false">
      <c r="A38" s="39" t="s">
        <v>25</v>
      </c>
      <c r="B38" s="40" t="n">
        <v>477.5</v>
      </c>
      <c r="C38" s="40" t="n">
        <v>163.92</v>
      </c>
      <c r="D38" s="40" t="n">
        <v>11227.88</v>
      </c>
      <c r="E38" s="40" t="n">
        <v>1497.92</v>
      </c>
      <c r="F38" s="40" t="n">
        <v>1264.86</v>
      </c>
      <c r="G38" s="40" t="n">
        <v>1306.44</v>
      </c>
      <c r="H38" s="40" t="n">
        <v>1341.16</v>
      </c>
      <c r="I38" s="40" t="n">
        <v>0.08</v>
      </c>
      <c r="J38" s="40"/>
      <c r="K38" s="40"/>
      <c r="L38" s="40"/>
    </row>
    <row r="39" customFormat="false" ht="26.85" hidden="false" customHeight="false" outlineLevel="0" collapsed="false">
      <c r="A39" s="41" t="s">
        <v>26</v>
      </c>
      <c r="B39" s="42" t="n">
        <f aca="false">(B37-B38)/B38</f>
        <v>-0.0289005235602095</v>
      </c>
      <c r="C39" s="42" t="n">
        <f aca="false">(C37-C38)/C38</f>
        <v>-0.276232308443143</v>
      </c>
      <c r="D39" s="43" t="n">
        <f aca="false">(D37-D38)/D38</f>
        <v>0.0175812352821727</v>
      </c>
      <c r="E39" s="44" t="n">
        <f aca="false">(E37-E38)/E38</f>
        <v>0.0219637897885066</v>
      </c>
      <c r="F39" s="45" t="n">
        <f aca="false">(F37-F38)/F38</f>
        <v>-0.0357351801780435</v>
      </c>
      <c r="G39" s="46" t="n">
        <f aca="false">(G37-G38)/G38</f>
        <v>0.0521570068277149</v>
      </c>
      <c r="H39" s="42" t="n">
        <f aca="false">(H37-H38)/H38</f>
        <v>0.0374750216230726</v>
      </c>
      <c r="I39" s="47"/>
      <c r="J39" s="47"/>
      <c r="K39" s="47"/>
      <c r="L39" s="47"/>
    </row>
    <row r="40" customFormat="false" ht="15" hidden="false" customHeight="false" outlineLevel="0" collapsed="false">
      <c r="A40" s="22" t="s">
        <v>12</v>
      </c>
      <c r="B40" s="23" t="n">
        <v>122.46</v>
      </c>
      <c r="C40" s="23" t="n">
        <v>32.16</v>
      </c>
      <c r="D40" s="24" t="n">
        <v>833.04</v>
      </c>
      <c r="E40" s="25" t="n">
        <v>100.16</v>
      </c>
      <c r="F40" s="26" t="n">
        <v>65.96</v>
      </c>
      <c r="G40" s="27" t="n">
        <v>86.76</v>
      </c>
      <c r="H40" s="28" t="n">
        <v>88.06</v>
      </c>
      <c r="I40" s="23" t="n">
        <v>0.16</v>
      </c>
      <c r="J40" s="23"/>
      <c r="K40" s="23"/>
      <c r="L40" s="23"/>
    </row>
    <row r="41" customFormat="false" ht="15" hidden="false" customHeight="false" outlineLevel="0" collapsed="false">
      <c r="A41" s="22" t="s">
        <v>13</v>
      </c>
      <c r="B41" s="23" t="n">
        <v>171.7</v>
      </c>
      <c r="C41" s="23" t="n">
        <v>14.28</v>
      </c>
      <c r="D41" s="24" t="n">
        <v>820.42</v>
      </c>
      <c r="E41" s="25" t="n">
        <v>98.98</v>
      </c>
      <c r="F41" s="26" t="n">
        <v>57.34</v>
      </c>
      <c r="G41" s="27" t="n">
        <v>82.62</v>
      </c>
      <c r="H41" s="28" t="n">
        <v>86</v>
      </c>
      <c r="I41" s="23" t="n">
        <v>0.1</v>
      </c>
      <c r="J41" s="23"/>
      <c r="K41" s="23"/>
      <c r="L41" s="23"/>
    </row>
    <row r="42" customFormat="false" ht="15" hidden="false" customHeight="false" outlineLevel="0" collapsed="false">
      <c r="A42" s="22" t="s">
        <v>14</v>
      </c>
      <c r="B42" s="23" t="n">
        <v>71.98</v>
      </c>
      <c r="C42" s="23" t="n">
        <v>27.86</v>
      </c>
      <c r="D42" s="24" t="n">
        <v>1064.56</v>
      </c>
      <c r="E42" s="25" t="n">
        <v>128.4</v>
      </c>
      <c r="F42" s="26" t="n">
        <v>86.78</v>
      </c>
      <c r="G42" s="27" t="n">
        <v>105.42</v>
      </c>
      <c r="H42" s="28" t="n">
        <v>123.14</v>
      </c>
      <c r="I42" s="23" t="n">
        <v>0.06</v>
      </c>
      <c r="J42" s="23"/>
      <c r="K42" s="23"/>
      <c r="L42" s="23"/>
    </row>
    <row r="43" customFormat="false" ht="15" hidden="false" customHeight="false" outlineLevel="0" collapsed="false">
      <c r="A43" s="22" t="s">
        <v>15</v>
      </c>
      <c r="B43" s="23" t="n">
        <v>54.46</v>
      </c>
      <c r="C43" s="23" t="n">
        <v>17.06</v>
      </c>
      <c r="D43" s="24" t="n">
        <v>1454.12</v>
      </c>
      <c r="E43" s="25" t="n">
        <v>188.02</v>
      </c>
      <c r="F43" s="26" t="n">
        <v>159.06</v>
      </c>
      <c r="G43" s="27" t="n">
        <v>150.72</v>
      </c>
      <c r="H43" s="28" t="n">
        <v>252.12</v>
      </c>
      <c r="I43" s="23" t="n">
        <v>0.16</v>
      </c>
      <c r="J43" s="23"/>
      <c r="K43" s="23"/>
      <c r="L43" s="23"/>
      <c r="XFD43" s="31"/>
    </row>
    <row r="44" customFormat="false" ht="15" hidden="false" customHeight="false" outlineLevel="0" collapsed="false">
      <c r="A44" s="22" t="s">
        <v>16</v>
      </c>
      <c r="B44" s="23" t="n">
        <v>43.02</v>
      </c>
      <c r="C44" s="23" t="n">
        <v>32.62</v>
      </c>
      <c r="D44" s="24" t="n">
        <v>1725.08</v>
      </c>
      <c r="E44" s="25" t="n">
        <v>241.58</v>
      </c>
      <c r="F44" s="26" t="n">
        <v>283.62</v>
      </c>
      <c r="G44" s="27" t="n">
        <v>200.94</v>
      </c>
      <c r="H44" s="28" t="n">
        <v>477.58</v>
      </c>
      <c r="I44" s="23" t="n">
        <v>0.06</v>
      </c>
      <c r="J44" s="23"/>
      <c r="K44" s="23"/>
      <c r="L44" s="23"/>
    </row>
    <row r="45" customFormat="false" ht="15" hidden="false" customHeight="false" outlineLevel="0" collapsed="false">
      <c r="A45" s="22" t="s">
        <v>17</v>
      </c>
      <c r="B45" s="23" t="n">
        <v>35.68</v>
      </c>
      <c r="C45" s="23" t="n">
        <v>23.78</v>
      </c>
      <c r="D45" s="24" t="n">
        <v>1937</v>
      </c>
      <c r="E45" s="25" t="n">
        <v>266.68</v>
      </c>
      <c r="F45" s="26" t="n">
        <v>426.9</v>
      </c>
      <c r="G45" s="27" t="n">
        <v>258.18</v>
      </c>
      <c r="H45" s="28" t="n">
        <v>584.92</v>
      </c>
      <c r="I45" s="23" t="n">
        <v>0.26</v>
      </c>
      <c r="J45" s="23"/>
      <c r="K45" s="23"/>
      <c r="L45" s="23"/>
    </row>
    <row r="46" customFormat="false" ht="15" hidden="false" customHeight="false" outlineLevel="0" collapsed="false">
      <c r="A46" s="22" t="s">
        <v>18</v>
      </c>
      <c r="B46" s="23" t="n">
        <v>38.46</v>
      </c>
      <c r="C46" s="23" t="n">
        <v>11.12</v>
      </c>
      <c r="D46" s="24" t="n">
        <v>2151.64</v>
      </c>
      <c r="E46" s="25" t="n">
        <v>299.2</v>
      </c>
      <c r="F46" s="26" t="n">
        <v>497.3</v>
      </c>
      <c r="G46" s="27" t="n">
        <v>298.32</v>
      </c>
      <c r="H46" s="28" t="n">
        <v>653.44</v>
      </c>
      <c r="I46" s="29" t="n">
        <v>0</v>
      </c>
      <c r="J46" s="23"/>
      <c r="K46" s="23"/>
      <c r="L46" s="23"/>
    </row>
    <row r="47" customFormat="false" ht="15" hidden="false" customHeight="false" outlineLevel="0" collapsed="false">
      <c r="A47" s="22" t="s">
        <v>19</v>
      </c>
      <c r="B47" s="23"/>
      <c r="C47" s="23"/>
      <c r="D47" s="24"/>
      <c r="E47" s="25"/>
      <c r="F47" s="26"/>
      <c r="G47" s="27"/>
      <c r="H47" s="28"/>
      <c r="I47" s="23"/>
      <c r="J47" s="23"/>
      <c r="K47" s="23"/>
      <c r="L47" s="23"/>
    </row>
    <row r="48" customFormat="false" ht="15" hidden="false" customHeight="false" outlineLevel="0" collapsed="false">
      <c r="A48" s="22" t="s">
        <v>20</v>
      </c>
      <c r="B48" s="23"/>
      <c r="C48" s="23"/>
      <c r="D48" s="24"/>
      <c r="E48" s="25"/>
      <c r="F48" s="26"/>
      <c r="G48" s="27"/>
      <c r="H48" s="28"/>
      <c r="I48" s="23"/>
      <c r="J48" s="23"/>
      <c r="K48" s="23"/>
      <c r="L48" s="23"/>
    </row>
    <row r="49" customFormat="false" ht="15" hidden="false" customHeight="false" outlineLevel="0" collapsed="false">
      <c r="A49" s="22" t="s">
        <v>21</v>
      </c>
      <c r="B49" s="23"/>
      <c r="C49" s="23"/>
      <c r="D49" s="24"/>
      <c r="E49" s="25"/>
      <c r="F49" s="26"/>
      <c r="G49" s="27"/>
      <c r="H49" s="28"/>
      <c r="I49" s="23"/>
      <c r="J49" s="23"/>
      <c r="K49" s="23"/>
      <c r="L49" s="23"/>
    </row>
    <row r="50" s="30" customFormat="true" ht="15" hidden="false" customHeight="false" outlineLevel="0" collapsed="false">
      <c r="A50" s="22" t="s">
        <v>22</v>
      </c>
      <c r="B50" s="23"/>
      <c r="C50" s="23"/>
      <c r="D50" s="24"/>
      <c r="E50" s="25"/>
      <c r="F50" s="26"/>
      <c r="G50" s="27"/>
      <c r="H50" s="28"/>
      <c r="I50" s="23"/>
      <c r="J50" s="23"/>
      <c r="K50" s="23"/>
      <c r="L50" s="23"/>
      <c r="O50" s="4"/>
      <c r="P50" s="4"/>
      <c r="Q50" s="4"/>
      <c r="XFD50" s="4"/>
    </row>
    <row r="51" customFormat="false" ht="15" hidden="false" customHeight="false" outlineLevel="0" collapsed="false">
      <c r="A51" s="22" t="s">
        <v>23</v>
      </c>
      <c r="B51" s="23"/>
      <c r="C51" s="23"/>
      <c r="D51" s="24"/>
      <c r="E51" s="25"/>
      <c r="F51" s="26"/>
      <c r="G51" s="27"/>
      <c r="H51" s="28"/>
      <c r="I51" s="23"/>
      <c r="J51" s="23"/>
      <c r="K51" s="23"/>
      <c r="L51" s="23"/>
    </row>
    <row r="52" s="31" customFormat="true" ht="26.85" hidden="false" customHeight="false" outlineLevel="0" collapsed="false">
      <c r="A52" s="32" t="s">
        <v>28</v>
      </c>
      <c r="B52" s="33" t="n">
        <f aca="false">SUM(B40:B51)</f>
        <v>537.76</v>
      </c>
      <c r="C52" s="33" t="n">
        <f aca="false">SUM(C40:C51)</f>
        <v>158.88</v>
      </c>
      <c r="D52" s="34" t="n">
        <f aca="false">SUM(D40:D51)</f>
        <v>9985.86</v>
      </c>
      <c r="E52" s="35" t="n">
        <f aca="false">SUM(E40:E51)</f>
        <v>1323.02</v>
      </c>
      <c r="F52" s="36" t="n">
        <f aca="false">SUM(F40:F51)</f>
        <v>1576.96</v>
      </c>
      <c r="G52" s="37" t="n">
        <f aca="false">SUM(G40:G51)</f>
        <v>1182.96</v>
      </c>
      <c r="H52" s="33" t="n">
        <f aca="false">SUM(H40:H51)</f>
        <v>2265.26</v>
      </c>
      <c r="I52" s="38" t="n">
        <f aca="false">SUM(I40:I51)</f>
        <v>0.8</v>
      </c>
      <c r="J52" s="38"/>
      <c r="K52" s="38"/>
      <c r="L52" s="38"/>
      <c r="O52" s="4"/>
      <c r="P52" s="4"/>
      <c r="Q52" s="4"/>
      <c r="XFD52" s="4"/>
    </row>
    <row r="53" customFormat="false" ht="24.75" hidden="false" customHeight="true" outlineLevel="0" collapsed="false">
      <c r="A53" s="39" t="s">
        <v>25</v>
      </c>
      <c r="B53" s="40" t="n">
        <v>1101.62</v>
      </c>
      <c r="C53" s="40" t="n">
        <v>196.28</v>
      </c>
      <c r="D53" s="40" t="n">
        <v>9755</v>
      </c>
      <c r="E53" s="40" t="n">
        <v>1257.8</v>
      </c>
      <c r="F53" s="40" t="n">
        <v>1628.32</v>
      </c>
      <c r="G53" s="40" t="n">
        <v>1144.3</v>
      </c>
      <c r="H53" s="40" t="n">
        <v>2154.86</v>
      </c>
      <c r="I53" s="40" t="n">
        <v>0</v>
      </c>
      <c r="J53" s="40"/>
      <c r="K53" s="40"/>
      <c r="L53" s="40"/>
    </row>
    <row r="54" customFormat="false" ht="26.85" hidden="false" customHeight="false" outlineLevel="0" collapsed="false">
      <c r="A54" s="41" t="s">
        <v>26</v>
      </c>
      <c r="B54" s="42" t="n">
        <f aca="false">(B52-B53)/B53</f>
        <v>-0.511846190156315</v>
      </c>
      <c r="C54" s="42" t="n">
        <f aca="false">(C52-C53)/C53</f>
        <v>-0.190544120643978</v>
      </c>
      <c r="D54" s="43" t="n">
        <f aca="false">(D52-D53)/D53</f>
        <v>0.0236658124038953</v>
      </c>
      <c r="E54" s="44" t="n">
        <f aca="false">(E52-E53)/E53</f>
        <v>0.0518524407695977</v>
      </c>
      <c r="F54" s="45" t="n">
        <f aca="false">(F52-F53)/F53</f>
        <v>-0.0315417117028593</v>
      </c>
      <c r="G54" s="46" t="n">
        <f aca="false">(G52-G53)/G53</f>
        <v>0.0337848466311283</v>
      </c>
      <c r="H54" s="42" t="n">
        <f aca="false">(H52-H53)/H53</f>
        <v>0.0512330267395562</v>
      </c>
      <c r="I54" s="47" t="e">
        <f aca="false">(I52-I53)/I53</f>
        <v>#DIV/0!</v>
      </c>
      <c r="J54" s="47"/>
      <c r="K54" s="47"/>
      <c r="L54" s="47"/>
    </row>
    <row r="55" customFormat="false" ht="15" hidden="false" customHeight="false" outlineLevel="0" collapsed="false">
      <c r="A55" s="22" t="s">
        <v>12</v>
      </c>
      <c r="B55" s="23" t="n">
        <v>34.1</v>
      </c>
      <c r="C55" s="23" t="n">
        <v>6.24</v>
      </c>
      <c r="D55" s="24" t="n">
        <v>745.34</v>
      </c>
      <c r="E55" s="25" t="n">
        <v>70.22</v>
      </c>
      <c r="F55" s="26" t="n">
        <v>52.38</v>
      </c>
      <c r="G55" s="27" t="n">
        <v>60.78</v>
      </c>
      <c r="H55" s="28" t="n">
        <v>83.48</v>
      </c>
      <c r="I55" s="29" t="n">
        <v>0</v>
      </c>
      <c r="J55" s="23"/>
      <c r="K55" s="23"/>
      <c r="L55" s="23"/>
    </row>
    <row r="56" customFormat="false" ht="15" hidden="false" customHeight="false" outlineLevel="0" collapsed="false">
      <c r="A56" s="22" t="s">
        <v>13</v>
      </c>
      <c r="B56" s="23" t="n">
        <v>38.88</v>
      </c>
      <c r="C56" s="23" t="n">
        <v>15.04</v>
      </c>
      <c r="D56" s="24" t="n">
        <v>738.88</v>
      </c>
      <c r="E56" s="25" t="n">
        <v>68.88</v>
      </c>
      <c r="F56" s="26" t="n">
        <v>44.42</v>
      </c>
      <c r="G56" s="27" t="n">
        <v>65.2</v>
      </c>
      <c r="H56" s="28" t="n">
        <v>94.76</v>
      </c>
      <c r="I56" s="29" t="n">
        <v>0</v>
      </c>
      <c r="J56" s="23"/>
      <c r="K56" s="23"/>
      <c r="L56" s="23"/>
    </row>
    <row r="57" customFormat="false" ht="15" hidden="false" customHeight="false" outlineLevel="0" collapsed="false">
      <c r="A57" s="22" t="s">
        <v>14</v>
      </c>
      <c r="B57" s="23" t="n">
        <v>53.14</v>
      </c>
      <c r="C57" s="23" t="n">
        <v>5.52</v>
      </c>
      <c r="D57" s="24" t="n">
        <v>863.46</v>
      </c>
      <c r="E57" s="25" t="n">
        <v>93.92</v>
      </c>
      <c r="F57" s="26" t="n">
        <v>50.86</v>
      </c>
      <c r="G57" s="27" t="n">
        <v>74.8</v>
      </c>
      <c r="H57" s="28" t="n">
        <v>112.52</v>
      </c>
      <c r="I57" s="23" t="n">
        <v>0.04</v>
      </c>
      <c r="J57" s="23"/>
      <c r="K57" s="23"/>
      <c r="L57" s="23"/>
    </row>
    <row r="58" customFormat="false" ht="15" hidden="false" customHeight="false" outlineLevel="0" collapsed="false">
      <c r="A58" s="22" t="s">
        <v>15</v>
      </c>
      <c r="B58" s="23" t="n">
        <v>54.36</v>
      </c>
      <c r="C58" s="23" t="n">
        <v>10.5</v>
      </c>
      <c r="D58" s="24" t="n">
        <v>1034.3</v>
      </c>
      <c r="E58" s="25" t="n">
        <v>121.52</v>
      </c>
      <c r="F58" s="26" t="n">
        <v>80.42</v>
      </c>
      <c r="G58" s="27" t="n">
        <v>92.48</v>
      </c>
      <c r="H58" s="28" t="n">
        <v>165.36</v>
      </c>
      <c r="I58" s="23" t="n">
        <v>0.02</v>
      </c>
      <c r="J58" s="23"/>
      <c r="K58" s="23"/>
      <c r="L58" s="23"/>
      <c r="XFD58" s="31"/>
    </row>
    <row r="59" customFormat="false" ht="15" hidden="false" customHeight="false" outlineLevel="0" collapsed="false">
      <c r="A59" s="22" t="s">
        <v>16</v>
      </c>
      <c r="B59" s="23" t="n">
        <v>51.36</v>
      </c>
      <c r="C59" s="23" t="n">
        <v>6.84</v>
      </c>
      <c r="D59" s="24" t="n">
        <v>1245.34</v>
      </c>
      <c r="E59" s="25" t="n">
        <v>159.02</v>
      </c>
      <c r="F59" s="26" t="n">
        <v>182.34</v>
      </c>
      <c r="G59" s="27" t="n">
        <v>112.1</v>
      </c>
      <c r="H59" s="28" t="n">
        <v>233.74</v>
      </c>
      <c r="I59" s="23" t="n">
        <v>0.06</v>
      </c>
      <c r="J59" s="23"/>
      <c r="K59" s="23"/>
      <c r="L59" s="23"/>
    </row>
    <row r="60" customFormat="false" ht="15" hidden="false" customHeight="false" outlineLevel="0" collapsed="false">
      <c r="A60" s="22" t="s">
        <v>17</v>
      </c>
      <c r="B60" s="23" t="n">
        <v>51.18</v>
      </c>
      <c r="C60" s="23" t="n">
        <v>5.86</v>
      </c>
      <c r="D60" s="24" t="n">
        <v>1373.98</v>
      </c>
      <c r="E60" s="25" t="n">
        <v>171.36</v>
      </c>
      <c r="F60" s="26" t="n">
        <v>230.36</v>
      </c>
      <c r="G60" s="27" t="n">
        <v>134.88</v>
      </c>
      <c r="H60" s="28" t="n">
        <v>277.9</v>
      </c>
      <c r="I60" s="23" t="n">
        <v>0.08</v>
      </c>
      <c r="J60" s="23"/>
      <c r="K60" s="23"/>
      <c r="L60" s="23"/>
    </row>
    <row r="61" customFormat="false" ht="15" hidden="false" customHeight="false" outlineLevel="0" collapsed="false">
      <c r="A61" s="22" t="s">
        <v>18</v>
      </c>
      <c r="B61" s="23" t="n">
        <v>45.02</v>
      </c>
      <c r="C61" s="23" t="n">
        <v>6.46</v>
      </c>
      <c r="D61" s="24" t="n">
        <v>1472.5</v>
      </c>
      <c r="E61" s="25" t="n">
        <v>184.46</v>
      </c>
      <c r="F61" s="26" t="n">
        <v>260.42</v>
      </c>
      <c r="G61" s="27" t="n">
        <v>171.5</v>
      </c>
      <c r="H61" s="28" t="n">
        <v>330.38</v>
      </c>
      <c r="I61" s="23" t="n">
        <v>0.16</v>
      </c>
      <c r="J61" s="23"/>
      <c r="K61" s="23"/>
      <c r="L61" s="23"/>
    </row>
    <row r="62" customFormat="false" ht="15" hidden="false" customHeight="false" outlineLevel="0" collapsed="false">
      <c r="A62" s="22" t="s">
        <v>19</v>
      </c>
      <c r="B62" s="23"/>
      <c r="C62" s="23"/>
      <c r="D62" s="24"/>
      <c r="E62" s="25"/>
      <c r="F62" s="26"/>
      <c r="G62" s="27"/>
      <c r="H62" s="28"/>
      <c r="I62" s="23"/>
      <c r="J62" s="23"/>
      <c r="K62" s="23"/>
      <c r="L62" s="23"/>
    </row>
    <row r="63" customFormat="false" ht="15" hidden="false" customHeight="false" outlineLevel="0" collapsed="false">
      <c r="A63" s="22" t="s">
        <v>20</v>
      </c>
      <c r="B63" s="23"/>
      <c r="C63" s="23"/>
      <c r="D63" s="24"/>
      <c r="E63" s="25"/>
      <c r="F63" s="26"/>
      <c r="G63" s="27"/>
      <c r="H63" s="28"/>
      <c r="I63" s="23"/>
      <c r="J63" s="23"/>
      <c r="K63" s="23"/>
      <c r="L63" s="23"/>
    </row>
    <row r="64" customFormat="false" ht="15" hidden="false" customHeight="false" outlineLevel="0" collapsed="false">
      <c r="A64" s="22" t="s">
        <v>21</v>
      </c>
      <c r="B64" s="23"/>
      <c r="C64" s="23"/>
      <c r="D64" s="24"/>
      <c r="E64" s="25"/>
      <c r="F64" s="26"/>
      <c r="G64" s="27"/>
      <c r="H64" s="28"/>
      <c r="I64" s="23"/>
      <c r="J64" s="23"/>
      <c r="K64" s="23"/>
      <c r="L64" s="23"/>
    </row>
    <row r="65" customFormat="false" ht="15" hidden="false" customHeight="false" outlineLevel="0" collapsed="false">
      <c r="A65" s="22" t="s">
        <v>22</v>
      </c>
      <c r="B65" s="23"/>
      <c r="C65" s="23"/>
      <c r="D65" s="24"/>
      <c r="E65" s="25"/>
      <c r="F65" s="26"/>
      <c r="G65" s="27"/>
      <c r="H65" s="28"/>
      <c r="I65" s="23"/>
      <c r="J65" s="23"/>
      <c r="K65" s="23"/>
      <c r="L65" s="23"/>
    </row>
    <row r="66" customFormat="false" ht="15" hidden="false" customHeight="false" outlineLevel="0" collapsed="false">
      <c r="A66" s="22" t="s">
        <v>23</v>
      </c>
      <c r="B66" s="23"/>
      <c r="C66" s="23"/>
      <c r="D66" s="24"/>
      <c r="E66" s="25"/>
      <c r="F66" s="26"/>
      <c r="G66" s="27"/>
      <c r="H66" s="28"/>
      <c r="I66" s="23"/>
      <c r="J66" s="23"/>
      <c r="K66" s="23"/>
      <c r="L66" s="23"/>
    </row>
    <row r="67" s="31" customFormat="true" ht="26.85" hidden="false" customHeight="false" outlineLevel="0" collapsed="false">
      <c r="A67" s="32" t="s">
        <v>29</v>
      </c>
      <c r="B67" s="33" t="n">
        <f aca="false">SUM(B55:B66)</f>
        <v>328.04</v>
      </c>
      <c r="C67" s="33" t="n">
        <f aca="false">SUM(C55:C66)</f>
        <v>56.46</v>
      </c>
      <c r="D67" s="34" t="n">
        <f aca="false">SUM(D55:D66)</f>
        <v>7473.8</v>
      </c>
      <c r="E67" s="35" t="n">
        <f aca="false">SUM(E55:E66)</f>
        <v>869.38</v>
      </c>
      <c r="F67" s="36" t="n">
        <f aca="false">SUM(F55:F66)</f>
        <v>901.2</v>
      </c>
      <c r="G67" s="37" t="n">
        <f aca="false">SUM(G55:G66)</f>
        <v>711.74</v>
      </c>
      <c r="H67" s="33" t="n">
        <f aca="false">SUM(H55:H66)</f>
        <v>1298.14</v>
      </c>
      <c r="I67" s="38" t="n">
        <f aca="false">SUM(I55:I66)</f>
        <v>0.36</v>
      </c>
      <c r="J67" s="38"/>
      <c r="K67" s="38"/>
      <c r="L67" s="38"/>
      <c r="O67" s="4"/>
      <c r="P67" s="4"/>
      <c r="Q67" s="4"/>
      <c r="XFD67" s="4"/>
    </row>
    <row r="68" customFormat="false" ht="24.75" hidden="false" customHeight="true" outlineLevel="0" collapsed="false">
      <c r="A68" s="39" t="s">
        <v>25</v>
      </c>
      <c r="B68" s="40" t="n">
        <v>312.22</v>
      </c>
      <c r="C68" s="40" t="n">
        <v>80.68</v>
      </c>
      <c r="D68" s="40" t="n">
        <v>7443.86</v>
      </c>
      <c r="E68" s="40" t="n">
        <v>812.66</v>
      </c>
      <c r="F68" s="40" t="n">
        <v>885.58</v>
      </c>
      <c r="G68" s="40" t="n">
        <v>620.36</v>
      </c>
      <c r="H68" s="40" t="n">
        <v>1236.96</v>
      </c>
      <c r="I68" s="40" t="n">
        <v>0.14</v>
      </c>
      <c r="J68" s="40"/>
      <c r="K68" s="40"/>
      <c r="L68" s="40"/>
    </row>
    <row r="69" customFormat="false" ht="26.85" hidden="false" customHeight="false" outlineLevel="0" collapsed="false">
      <c r="A69" s="41" t="s">
        <v>26</v>
      </c>
      <c r="B69" s="42" t="n">
        <f aca="false">(B67-B68)/B68</f>
        <v>0.0506693997822048</v>
      </c>
      <c r="C69" s="42" t="n">
        <f aca="false">(C67-C68)/C68</f>
        <v>-0.30019831432821</v>
      </c>
      <c r="D69" s="43" t="n">
        <f aca="false">(D67-D68)/D68</f>
        <v>0.00402210681017651</v>
      </c>
      <c r="E69" s="44" t="n">
        <f aca="false">(E67-E68)/E68</f>
        <v>0.0697954864272882</v>
      </c>
      <c r="F69" s="45" t="n">
        <f aca="false">(F67-F68)/F68</f>
        <v>0.0176381580433162</v>
      </c>
      <c r="G69" s="46" t="n">
        <f aca="false">(G67-G68)/G68</f>
        <v>0.147301566832162</v>
      </c>
      <c r="H69" s="42" t="n">
        <f aca="false">(H67-H68)/H68</f>
        <v>0.0494599663691632</v>
      </c>
      <c r="I69" s="47" t="n">
        <f aca="false">(I67-I68)/I68</f>
        <v>1.57142857142857</v>
      </c>
      <c r="J69" s="47"/>
      <c r="K69" s="47"/>
      <c r="L69" s="47"/>
    </row>
    <row r="70" customFormat="false" ht="15" hidden="false" customHeight="false" outlineLevel="0" collapsed="false">
      <c r="A70" s="22" t="s">
        <v>12</v>
      </c>
      <c r="B70" s="23" t="n">
        <v>10.26</v>
      </c>
      <c r="C70" s="29" t="n">
        <v>0</v>
      </c>
      <c r="D70" s="24" t="n">
        <v>162.26</v>
      </c>
      <c r="E70" s="25" t="n">
        <v>13.38</v>
      </c>
      <c r="F70" s="26" t="n">
        <v>19.64</v>
      </c>
      <c r="G70" s="27" t="n">
        <v>12.12</v>
      </c>
      <c r="H70" s="28" t="n">
        <v>19.4</v>
      </c>
      <c r="I70" s="29" t="n">
        <v>0</v>
      </c>
      <c r="J70" s="23"/>
      <c r="K70" s="23"/>
      <c r="L70" s="23"/>
    </row>
    <row r="71" customFormat="false" ht="15" hidden="false" customHeight="false" outlineLevel="0" collapsed="false">
      <c r="A71" s="22" t="s">
        <v>13</v>
      </c>
      <c r="B71" s="23" t="n">
        <v>12.58</v>
      </c>
      <c r="C71" s="29" t="n">
        <v>0</v>
      </c>
      <c r="D71" s="24" t="n">
        <v>153.88</v>
      </c>
      <c r="E71" s="25" t="n">
        <v>14.7</v>
      </c>
      <c r="F71" s="26" t="n">
        <v>11.78</v>
      </c>
      <c r="G71" s="27" t="n">
        <v>13.1</v>
      </c>
      <c r="H71" s="28" t="n">
        <v>18.94</v>
      </c>
      <c r="I71" s="29" t="n">
        <v>0</v>
      </c>
      <c r="J71" s="23"/>
      <c r="K71" s="23"/>
      <c r="L71" s="23"/>
    </row>
    <row r="72" customFormat="false" ht="15" hidden="false" customHeight="false" outlineLevel="0" collapsed="false">
      <c r="A72" s="22" t="s">
        <v>14</v>
      </c>
      <c r="B72" s="23" t="n">
        <v>16.16</v>
      </c>
      <c r="C72" s="29" t="n">
        <v>0</v>
      </c>
      <c r="D72" s="24" t="n">
        <v>194.78</v>
      </c>
      <c r="E72" s="25" t="n">
        <v>17.94</v>
      </c>
      <c r="F72" s="26" t="n">
        <v>19</v>
      </c>
      <c r="G72" s="27" t="n">
        <v>15.1</v>
      </c>
      <c r="H72" s="28" t="n">
        <v>24.52</v>
      </c>
      <c r="I72" s="29" t="n">
        <v>0</v>
      </c>
      <c r="J72" s="23"/>
      <c r="K72" s="23"/>
      <c r="L72" s="23"/>
    </row>
    <row r="73" customFormat="false" ht="15" hidden="false" customHeight="false" outlineLevel="0" collapsed="false">
      <c r="A73" s="22" t="s">
        <v>15</v>
      </c>
      <c r="B73" s="23" t="n">
        <v>17.02</v>
      </c>
      <c r="C73" s="29" t="n">
        <v>0</v>
      </c>
      <c r="D73" s="24" t="n">
        <v>252.2</v>
      </c>
      <c r="E73" s="25" t="n">
        <v>30.86</v>
      </c>
      <c r="F73" s="26" t="n">
        <v>25.06</v>
      </c>
      <c r="G73" s="27" t="n">
        <v>23.7</v>
      </c>
      <c r="H73" s="28" t="n">
        <v>51.16</v>
      </c>
      <c r="I73" s="29" t="n">
        <v>0</v>
      </c>
      <c r="J73" s="23"/>
      <c r="K73" s="23"/>
      <c r="L73" s="23"/>
      <c r="XFD73" s="31"/>
    </row>
    <row r="74" customFormat="false" ht="15" hidden="false" customHeight="false" outlineLevel="0" collapsed="false">
      <c r="A74" s="22" t="s">
        <v>16</v>
      </c>
      <c r="B74" s="23" t="n">
        <v>16.62</v>
      </c>
      <c r="C74" s="29" t="n">
        <v>0</v>
      </c>
      <c r="D74" s="24" t="n">
        <v>305.84</v>
      </c>
      <c r="E74" s="25" t="n">
        <v>40.56</v>
      </c>
      <c r="F74" s="26" t="n">
        <v>58.02</v>
      </c>
      <c r="G74" s="27" t="n">
        <v>31.02</v>
      </c>
      <c r="H74" s="28" t="n">
        <v>98.52</v>
      </c>
      <c r="I74" s="23" t="n">
        <v>2.56</v>
      </c>
      <c r="J74" s="23"/>
      <c r="K74" s="23"/>
      <c r="L74" s="23"/>
    </row>
    <row r="75" customFormat="false" ht="15" hidden="false" customHeight="false" outlineLevel="0" collapsed="false">
      <c r="A75" s="22" t="s">
        <v>17</v>
      </c>
      <c r="B75" s="23" t="n">
        <v>12.72</v>
      </c>
      <c r="C75" s="29" t="n">
        <v>0</v>
      </c>
      <c r="D75" s="24" t="n">
        <v>332.74</v>
      </c>
      <c r="E75" s="25" t="n">
        <v>48.1</v>
      </c>
      <c r="F75" s="26" t="n">
        <v>71.98</v>
      </c>
      <c r="G75" s="27" t="n">
        <v>36</v>
      </c>
      <c r="H75" s="28" t="n">
        <v>114.62</v>
      </c>
      <c r="I75" s="29" t="n">
        <v>0</v>
      </c>
      <c r="J75" s="23"/>
      <c r="K75" s="23"/>
      <c r="L75" s="23"/>
    </row>
    <row r="76" customFormat="false" ht="15" hidden="false" customHeight="false" outlineLevel="0" collapsed="false">
      <c r="A76" s="22" t="s">
        <v>18</v>
      </c>
      <c r="B76" s="23" t="n">
        <v>12.22</v>
      </c>
      <c r="C76" s="29" t="n">
        <v>0</v>
      </c>
      <c r="D76" s="24" t="n">
        <v>362.74</v>
      </c>
      <c r="E76" s="25" t="n">
        <v>50.14</v>
      </c>
      <c r="F76" s="26" t="n">
        <v>53.58</v>
      </c>
      <c r="G76" s="27" t="n">
        <v>36.6</v>
      </c>
      <c r="H76" s="28" t="n">
        <v>123.2</v>
      </c>
      <c r="I76" s="23"/>
      <c r="J76" s="23"/>
      <c r="K76" s="23"/>
      <c r="L76" s="23"/>
    </row>
    <row r="77" customFormat="false" ht="15" hidden="false" customHeight="false" outlineLevel="0" collapsed="false">
      <c r="A77" s="22" t="s">
        <v>19</v>
      </c>
      <c r="B77" s="23"/>
      <c r="C77" s="23"/>
      <c r="D77" s="24"/>
      <c r="E77" s="25"/>
      <c r="F77" s="26"/>
      <c r="G77" s="27"/>
      <c r="H77" s="28"/>
      <c r="I77" s="23"/>
      <c r="J77" s="23"/>
      <c r="K77" s="23"/>
      <c r="L77" s="23"/>
    </row>
    <row r="78" customFormat="false" ht="15" hidden="false" customHeight="false" outlineLevel="0" collapsed="false">
      <c r="A78" s="22" t="s">
        <v>20</v>
      </c>
      <c r="B78" s="23"/>
      <c r="C78" s="23"/>
      <c r="D78" s="24"/>
      <c r="E78" s="25"/>
      <c r="F78" s="26"/>
      <c r="G78" s="27"/>
      <c r="H78" s="28"/>
      <c r="I78" s="23"/>
      <c r="J78" s="23"/>
      <c r="K78" s="23"/>
      <c r="L78" s="23"/>
    </row>
    <row r="79" customFormat="false" ht="15" hidden="false" customHeight="false" outlineLevel="0" collapsed="false">
      <c r="A79" s="22" t="s">
        <v>21</v>
      </c>
      <c r="B79" s="23"/>
      <c r="C79" s="23"/>
      <c r="D79" s="24"/>
      <c r="E79" s="25"/>
      <c r="F79" s="26"/>
      <c r="G79" s="27"/>
      <c r="H79" s="28"/>
      <c r="I79" s="23"/>
      <c r="J79" s="23"/>
      <c r="K79" s="23"/>
      <c r="L79" s="23"/>
    </row>
    <row r="80" customFormat="false" ht="15" hidden="false" customHeight="false" outlineLevel="0" collapsed="false">
      <c r="A80" s="22" t="s">
        <v>22</v>
      </c>
      <c r="B80" s="23"/>
      <c r="C80" s="23"/>
      <c r="D80" s="24"/>
      <c r="E80" s="25"/>
      <c r="F80" s="26"/>
      <c r="G80" s="27"/>
      <c r="H80" s="28"/>
      <c r="I80" s="23"/>
      <c r="J80" s="23"/>
      <c r="K80" s="23"/>
      <c r="L80" s="23"/>
    </row>
    <row r="81" customFormat="false" ht="15" hidden="false" customHeight="false" outlineLevel="0" collapsed="false">
      <c r="A81" s="22" t="s">
        <v>23</v>
      </c>
      <c r="B81" s="23"/>
      <c r="C81" s="23"/>
      <c r="D81" s="24"/>
      <c r="E81" s="25"/>
      <c r="F81" s="26"/>
      <c r="G81" s="27"/>
      <c r="H81" s="28"/>
      <c r="I81" s="23"/>
      <c r="J81" s="23"/>
      <c r="K81" s="23"/>
      <c r="L81" s="23"/>
    </row>
    <row r="82" s="31" customFormat="true" ht="23.7" hidden="false" customHeight="true" outlineLevel="0" collapsed="false">
      <c r="A82" s="32" t="s">
        <v>30</v>
      </c>
      <c r="B82" s="33" t="n">
        <f aca="false">SUM(B70:B81)</f>
        <v>97.58</v>
      </c>
      <c r="C82" s="48" t="n">
        <f aca="false">SUM(C70:C81)</f>
        <v>0</v>
      </c>
      <c r="D82" s="34" t="n">
        <f aca="false">SUM(D70:D81)</f>
        <v>1764.44</v>
      </c>
      <c r="E82" s="35" t="n">
        <f aca="false">SUM(E70:E81)</f>
        <v>215.68</v>
      </c>
      <c r="F82" s="36" t="n">
        <f aca="false">SUM(F70:F81)</f>
        <v>259.06</v>
      </c>
      <c r="G82" s="37" t="n">
        <f aca="false">SUM(G70:G81)</f>
        <v>167.64</v>
      </c>
      <c r="H82" s="33" t="n">
        <f aca="false">SUM(H70:H81)</f>
        <v>450.36</v>
      </c>
      <c r="I82" s="38" t="n">
        <f aca="false">SUM(I70:I81)</f>
        <v>2.56</v>
      </c>
      <c r="J82" s="38"/>
      <c r="K82" s="38"/>
      <c r="L82" s="38"/>
      <c r="O82" s="4"/>
      <c r="P82" s="4"/>
      <c r="Q82" s="4"/>
      <c r="XFD82" s="4"/>
    </row>
    <row r="83" customFormat="false" ht="24.75" hidden="false" customHeight="true" outlineLevel="0" collapsed="false">
      <c r="A83" s="39" t="s">
        <v>25</v>
      </c>
      <c r="B83" s="40" t="n">
        <v>80.98</v>
      </c>
      <c r="C83" s="49" t="n">
        <v>0</v>
      </c>
      <c r="D83" s="40" t="n">
        <v>1642.76</v>
      </c>
      <c r="E83" s="40" t="n">
        <v>194.66</v>
      </c>
      <c r="F83" s="40" t="n">
        <v>239.3</v>
      </c>
      <c r="G83" s="40" t="n">
        <v>153.24</v>
      </c>
      <c r="H83" s="40" t="n">
        <v>431.3</v>
      </c>
      <c r="I83" s="40" t="n">
        <v>0</v>
      </c>
      <c r="J83" s="40"/>
      <c r="K83" s="40"/>
      <c r="L83" s="40"/>
    </row>
    <row r="84" customFormat="false" ht="26.85" hidden="false" customHeight="false" outlineLevel="0" collapsed="false">
      <c r="A84" s="41" t="s">
        <v>26</v>
      </c>
      <c r="B84" s="42" t="n">
        <f aca="false">(B82-B83)/B83</f>
        <v>0.204988886144727</v>
      </c>
      <c r="C84" s="42" t="n">
        <v>0</v>
      </c>
      <c r="D84" s="43" t="n">
        <f aca="false">(D82-D83)/D83</f>
        <v>0.0740704667754268</v>
      </c>
      <c r="E84" s="44" t="n">
        <f aca="false">(E82-E83)/E83</f>
        <v>0.10798315010788</v>
      </c>
      <c r="F84" s="45" t="n">
        <f aca="false">(F82-F83)/F83</f>
        <v>0.0825741746761387</v>
      </c>
      <c r="G84" s="46" t="n">
        <f aca="false">(G82-G83)/G83</f>
        <v>0.0939702427564603</v>
      </c>
      <c r="H84" s="42" t="n">
        <f aca="false">(H82-H83)/H83</f>
        <v>0.0441919777417111</v>
      </c>
      <c r="I84" s="47" t="n">
        <v>0</v>
      </c>
      <c r="J84" s="47"/>
      <c r="K84" s="47"/>
      <c r="L84" s="47"/>
    </row>
    <row r="85" s="21" customFormat="true" ht="71.25" hidden="false" customHeight="true" outlineLevel="0" collapsed="false">
      <c r="A85" s="13"/>
      <c r="B85" s="50" t="s">
        <v>1</v>
      </c>
      <c r="C85" s="50" t="s">
        <v>2</v>
      </c>
      <c r="D85" s="51" t="s">
        <v>3</v>
      </c>
      <c r="E85" s="52" t="s">
        <v>4</v>
      </c>
      <c r="F85" s="53" t="s">
        <v>5</v>
      </c>
      <c r="G85" s="54" t="s">
        <v>6</v>
      </c>
      <c r="H85" s="50" t="s">
        <v>7</v>
      </c>
      <c r="I85" s="55" t="s">
        <v>8</v>
      </c>
      <c r="J85" s="55" t="s">
        <v>9</v>
      </c>
      <c r="K85" s="55" t="s">
        <v>10</v>
      </c>
      <c r="L85" s="56" t="s">
        <v>11</v>
      </c>
      <c r="O85" s="4"/>
      <c r="P85" s="4"/>
      <c r="Q85" s="4"/>
      <c r="XFD85" s="4"/>
    </row>
    <row r="86" customFormat="false" ht="15" hidden="false" customHeight="false" outlineLevel="0" collapsed="false">
      <c r="A86" s="22" t="s">
        <v>12</v>
      </c>
      <c r="B86" s="23" t="n">
        <v>159.1</v>
      </c>
      <c r="C86" s="23" t="n">
        <v>136.38</v>
      </c>
      <c r="D86" s="24"/>
      <c r="E86" s="25"/>
      <c r="F86" s="26"/>
      <c r="G86" s="27"/>
      <c r="H86" s="28"/>
      <c r="I86" s="23"/>
      <c r="J86" s="23"/>
      <c r="K86" s="23"/>
      <c r="L86" s="23"/>
    </row>
    <row r="87" customFormat="false" ht="15" hidden="false" customHeight="false" outlineLevel="0" collapsed="false">
      <c r="A87" s="22" t="s">
        <v>13</v>
      </c>
      <c r="B87" s="23" t="n">
        <v>191.6</v>
      </c>
      <c r="C87" s="23" t="n">
        <v>143.62</v>
      </c>
      <c r="D87" s="24"/>
      <c r="E87" s="25"/>
      <c r="F87" s="26"/>
      <c r="G87" s="27"/>
      <c r="H87" s="28"/>
      <c r="I87" s="23"/>
      <c r="J87" s="23"/>
      <c r="K87" s="23"/>
      <c r="L87" s="23"/>
    </row>
    <row r="88" customFormat="false" ht="15" hidden="false" customHeight="false" outlineLevel="0" collapsed="false">
      <c r="A88" s="22" t="s">
        <v>14</v>
      </c>
      <c r="B88" s="23" t="n">
        <v>215.9</v>
      </c>
      <c r="C88" s="23" t="n">
        <v>144.34</v>
      </c>
      <c r="D88" s="24"/>
      <c r="E88" s="25"/>
      <c r="F88" s="26"/>
      <c r="G88" s="27"/>
      <c r="H88" s="28"/>
      <c r="I88" s="23"/>
      <c r="J88" s="23"/>
      <c r="K88" s="23"/>
      <c r="L88" s="23"/>
    </row>
    <row r="89" customFormat="false" ht="15" hidden="false" customHeight="false" outlineLevel="0" collapsed="false">
      <c r="A89" s="22" t="s">
        <v>15</v>
      </c>
      <c r="B89" s="23" t="n">
        <v>217.48</v>
      </c>
      <c r="C89" s="23" t="n">
        <v>171.64</v>
      </c>
      <c r="D89" s="24"/>
      <c r="E89" s="25"/>
      <c r="F89" s="26"/>
      <c r="G89" s="27"/>
      <c r="H89" s="28"/>
      <c r="I89" s="23"/>
      <c r="J89" s="23"/>
      <c r="K89" s="23"/>
      <c r="L89" s="23"/>
    </row>
    <row r="90" customFormat="false" ht="15" hidden="false" customHeight="false" outlineLevel="0" collapsed="false">
      <c r="A90" s="22" t="s">
        <v>16</v>
      </c>
      <c r="B90" s="23" t="n">
        <v>198.1</v>
      </c>
      <c r="C90" s="23" t="n">
        <v>168.68</v>
      </c>
      <c r="D90" s="24"/>
      <c r="E90" s="25"/>
      <c r="F90" s="26"/>
      <c r="G90" s="27"/>
      <c r="H90" s="28"/>
      <c r="I90" s="23"/>
      <c r="J90" s="23"/>
      <c r="K90" s="23"/>
      <c r="L90" s="23"/>
    </row>
    <row r="91" customFormat="false" ht="15" hidden="false" customHeight="false" outlineLevel="0" collapsed="false">
      <c r="A91" s="22" t="s">
        <v>17</v>
      </c>
      <c r="B91" s="23" t="n">
        <v>180.46</v>
      </c>
      <c r="C91" s="23" t="n">
        <v>134.37</v>
      </c>
      <c r="D91" s="24"/>
      <c r="E91" s="25"/>
      <c r="F91" s="26"/>
      <c r="G91" s="27"/>
      <c r="H91" s="28"/>
      <c r="I91" s="23"/>
      <c r="J91" s="23"/>
      <c r="K91" s="23"/>
      <c r="L91" s="23"/>
    </row>
    <row r="92" customFormat="false" ht="15" hidden="false" customHeight="false" outlineLevel="0" collapsed="false">
      <c r="A92" s="22" t="s">
        <v>18</v>
      </c>
      <c r="B92" s="23" t="n">
        <v>170.78</v>
      </c>
      <c r="C92" s="23" t="n">
        <v>134.93</v>
      </c>
      <c r="D92" s="24"/>
      <c r="E92" s="25"/>
      <c r="F92" s="26"/>
      <c r="G92" s="27"/>
      <c r="H92" s="28"/>
      <c r="I92" s="23"/>
      <c r="J92" s="23"/>
      <c r="K92" s="23"/>
      <c r="L92" s="23"/>
    </row>
    <row r="93" customFormat="false" ht="15" hidden="false" customHeight="false" outlineLevel="0" collapsed="false">
      <c r="A93" s="22" t="s">
        <v>19</v>
      </c>
      <c r="B93" s="23"/>
      <c r="C93" s="23"/>
      <c r="D93" s="24"/>
      <c r="E93" s="25"/>
      <c r="F93" s="26"/>
      <c r="G93" s="27"/>
      <c r="H93" s="28"/>
      <c r="I93" s="23"/>
      <c r="J93" s="23"/>
      <c r="K93" s="23"/>
      <c r="L93" s="23"/>
    </row>
    <row r="94" customFormat="false" ht="15" hidden="false" customHeight="false" outlineLevel="0" collapsed="false">
      <c r="A94" s="22" t="s">
        <v>20</v>
      </c>
      <c r="B94" s="23"/>
      <c r="C94" s="23"/>
      <c r="D94" s="24"/>
      <c r="E94" s="25"/>
      <c r="F94" s="26"/>
      <c r="G94" s="27"/>
      <c r="H94" s="28"/>
      <c r="I94" s="23"/>
      <c r="J94" s="23"/>
      <c r="K94" s="23"/>
      <c r="L94" s="23"/>
      <c r="XFD94" s="31"/>
    </row>
    <row r="95" customFormat="false" ht="15" hidden="false" customHeight="false" outlineLevel="0" collapsed="false">
      <c r="A95" s="22" t="s">
        <v>21</v>
      </c>
      <c r="B95" s="23"/>
      <c r="C95" s="23"/>
      <c r="D95" s="24"/>
      <c r="E95" s="25"/>
      <c r="F95" s="26"/>
      <c r="G95" s="27"/>
      <c r="H95" s="28"/>
      <c r="I95" s="23"/>
      <c r="J95" s="23"/>
      <c r="K95" s="23"/>
      <c r="L95" s="23"/>
    </row>
    <row r="96" s="57" customFormat="true" ht="15" hidden="false" customHeight="false" outlineLevel="0" collapsed="false">
      <c r="A96" s="22" t="s">
        <v>22</v>
      </c>
      <c r="B96" s="23"/>
      <c r="C96" s="23"/>
      <c r="D96" s="24"/>
      <c r="E96" s="25"/>
      <c r="F96" s="26"/>
      <c r="G96" s="27"/>
      <c r="H96" s="28"/>
      <c r="I96" s="23"/>
      <c r="J96" s="23"/>
      <c r="K96" s="23"/>
      <c r="L96" s="23"/>
      <c r="Q96" s="4"/>
      <c r="XFD96" s="4"/>
    </row>
    <row r="97" customFormat="false" ht="15" hidden="false" customHeight="false" outlineLevel="0" collapsed="false">
      <c r="A97" s="22" t="s">
        <v>23</v>
      </c>
      <c r="B97" s="23"/>
      <c r="C97" s="23"/>
      <c r="D97" s="24"/>
      <c r="E97" s="25"/>
      <c r="F97" s="26"/>
      <c r="G97" s="27"/>
      <c r="H97" s="28"/>
      <c r="I97" s="23"/>
      <c r="J97" s="23"/>
      <c r="K97" s="23"/>
      <c r="L97" s="23"/>
    </row>
    <row r="98" customFormat="false" ht="23.7" hidden="false" customHeight="true" outlineLevel="0" collapsed="false">
      <c r="A98" s="32" t="s">
        <v>31</v>
      </c>
      <c r="B98" s="33" t="n">
        <f aca="false">SUM(B86:B97)</f>
        <v>1333.42</v>
      </c>
      <c r="C98" s="33" t="n">
        <f aca="false">SUM(C86:C97)</f>
        <v>1033.96</v>
      </c>
      <c r="D98" s="34"/>
      <c r="E98" s="35"/>
      <c r="F98" s="36"/>
      <c r="G98" s="37"/>
      <c r="H98" s="33"/>
      <c r="I98" s="38"/>
      <c r="J98" s="38"/>
      <c r="K98" s="38"/>
      <c r="L98" s="38"/>
    </row>
    <row r="99" customFormat="false" ht="24.75" hidden="false" customHeight="true" outlineLevel="0" collapsed="false">
      <c r="A99" s="39" t="s">
        <v>25</v>
      </c>
      <c r="B99" s="40" t="n">
        <v>1402.84</v>
      </c>
      <c r="C99" s="40" t="n">
        <v>1188.12</v>
      </c>
      <c r="D99" s="40"/>
      <c r="E99" s="40"/>
      <c r="F99" s="40"/>
      <c r="G99" s="40"/>
      <c r="H99" s="40"/>
      <c r="I99" s="40"/>
      <c r="J99" s="40"/>
      <c r="K99" s="40"/>
      <c r="L99" s="40"/>
    </row>
    <row r="100" customFormat="false" ht="30.75" hidden="false" customHeight="true" outlineLevel="0" collapsed="false">
      <c r="A100" s="41" t="s">
        <v>26</v>
      </c>
      <c r="B100" s="42" t="n">
        <f aca="false">(B98-B99)/B99</f>
        <v>-0.0494853297596304</v>
      </c>
      <c r="C100" s="42" t="n">
        <f aca="false">(C98-C99)/C99</f>
        <v>-0.12975120358213</v>
      </c>
      <c r="D100" s="43"/>
      <c r="E100" s="44"/>
      <c r="F100" s="45"/>
      <c r="G100" s="46"/>
      <c r="H100" s="42"/>
      <c r="I100" s="47"/>
      <c r="J100" s="47"/>
      <c r="K100" s="47"/>
      <c r="L100" s="47"/>
    </row>
    <row r="101" customFormat="false" ht="15" hidden="false" customHeight="false" outlineLevel="0" collapsed="false">
      <c r="A101" s="22" t="s">
        <v>12</v>
      </c>
      <c r="B101" s="23"/>
      <c r="C101" s="23"/>
      <c r="D101" s="24" t="n">
        <v>410.69</v>
      </c>
      <c r="E101" s="25" t="n">
        <v>36.48</v>
      </c>
      <c r="F101" s="26"/>
      <c r="G101" s="27" t="n">
        <v>31.42</v>
      </c>
      <c r="H101" s="28"/>
      <c r="I101" s="29" t="n">
        <v>0</v>
      </c>
      <c r="J101" s="23"/>
      <c r="K101" s="23"/>
      <c r="L101" s="23"/>
    </row>
    <row r="102" customFormat="false" ht="15" hidden="false" customHeight="false" outlineLevel="0" collapsed="false">
      <c r="A102" s="22" t="s">
        <v>13</v>
      </c>
      <c r="B102" s="23"/>
      <c r="C102" s="23"/>
      <c r="D102" s="24" t="n">
        <v>421.84</v>
      </c>
      <c r="E102" s="25" t="n">
        <v>49.78</v>
      </c>
      <c r="F102" s="26"/>
      <c r="G102" s="27" t="n">
        <v>40.94</v>
      </c>
      <c r="H102" s="28"/>
      <c r="I102" s="23" t="n">
        <v>1.58</v>
      </c>
      <c r="J102" s="23"/>
      <c r="K102" s="23"/>
      <c r="L102" s="23"/>
    </row>
    <row r="103" customFormat="false" ht="15" hidden="false" customHeight="false" outlineLevel="0" collapsed="false">
      <c r="A103" s="22" t="s">
        <v>14</v>
      </c>
      <c r="B103" s="23"/>
      <c r="C103" s="23"/>
      <c r="D103" s="24" t="n">
        <v>470.22</v>
      </c>
      <c r="E103" s="25" t="n">
        <v>61.76</v>
      </c>
      <c r="F103" s="26"/>
      <c r="G103" s="58" t="n">
        <v>42.3</v>
      </c>
      <c r="H103" s="28"/>
      <c r="I103" s="29" t="n">
        <v>0</v>
      </c>
      <c r="J103" s="23"/>
      <c r="K103" s="23"/>
      <c r="L103" s="23"/>
    </row>
    <row r="104" customFormat="false" ht="15" hidden="false" customHeight="false" outlineLevel="0" collapsed="false">
      <c r="A104" s="22" t="s">
        <v>15</v>
      </c>
      <c r="B104" s="23"/>
      <c r="C104" s="23"/>
      <c r="D104" s="24" t="n">
        <v>589.14</v>
      </c>
      <c r="E104" s="25" t="n">
        <v>88.5</v>
      </c>
      <c r="F104" s="26"/>
      <c r="G104" s="58" t="n">
        <v>67.56</v>
      </c>
      <c r="H104" s="28"/>
      <c r="I104" s="29" t="n">
        <v>0</v>
      </c>
      <c r="J104" s="23"/>
      <c r="K104" s="23"/>
      <c r="L104" s="23"/>
    </row>
    <row r="105" customFormat="false" ht="15" hidden="false" customHeight="false" outlineLevel="0" collapsed="false">
      <c r="A105" s="22" t="s">
        <v>16</v>
      </c>
      <c r="B105" s="23"/>
      <c r="C105" s="23"/>
      <c r="D105" s="24" t="n">
        <v>729.52</v>
      </c>
      <c r="E105" s="25" t="n">
        <v>109.2</v>
      </c>
      <c r="F105" s="26"/>
      <c r="G105" s="27" t="n">
        <v>104.68</v>
      </c>
      <c r="H105" s="28"/>
      <c r="I105" s="23" t="n">
        <v>1.9</v>
      </c>
      <c r="J105" s="23"/>
      <c r="K105" s="23"/>
      <c r="L105" s="23"/>
    </row>
    <row r="106" customFormat="false" ht="15" hidden="false" customHeight="false" outlineLevel="0" collapsed="false">
      <c r="A106" s="22" t="s">
        <v>17</v>
      </c>
      <c r="B106" s="23"/>
      <c r="C106" s="23"/>
      <c r="D106" s="24" t="n">
        <v>882.7</v>
      </c>
      <c r="E106" s="25" t="n">
        <v>128.3</v>
      </c>
      <c r="F106" s="26"/>
      <c r="G106" s="27" t="n">
        <v>138.2</v>
      </c>
      <c r="H106" s="28"/>
      <c r="I106" s="29" t="n">
        <v>0</v>
      </c>
      <c r="J106" s="23"/>
      <c r="K106" s="23"/>
      <c r="L106" s="23"/>
    </row>
    <row r="107" customFormat="false" ht="15" hidden="false" customHeight="false" outlineLevel="0" collapsed="false">
      <c r="A107" s="22" t="s">
        <v>18</v>
      </c>
      <c r="B107" s="23"/>
      <c r="C107" s="23"/>
      <c r="D107" s="24" t="n">
        <v>966.22</v>
      </c>
      <c r="E107" s="59" t="n">
        <v>148.08</v>
      </c>
      <c r="F107" s="26"/>
      <c r="G107" s="58" t="n">
        <v>168.28</v>
      </c>
      <c r="H107" s="28"/>
      <c r="I107" s="23"/>
      <c r="J107" s="23"/>
      <c r="K107" s="23"/>
      <c r="L107" s="23"/>
    </row>
    <row r="108" customFormat="false" ht="15" hidden="false" customHeight="false" outlineLevel="0" collapsed="false">
      <c r="A108" s="22" t="s">
        <v>19</v>
      </c>
      <c r="B108" s="23"/>
      <c r="C108" s="23"/>
      <c r="D108" s="24"/>
      <c r="E108" s="59"/>
      <c r="F108" s="26"/>
      <c r="G108" s="27"/>
      <c r="H108" s="28"/>
      <c r="I108" s="23"/>
      <c r="J108" s="23"/>
      <c r="K108" s="23"/>
      <c r="L108" s="23"/>
    </row>
    <row r="109" customFormat="false" ht="15" hidden="false" customHeight="false" outlineLevel="0" collapsed="false">
      <c r="A109" s="22" t="s">
        <v>20</v>
      </c>
      <c r="B109" s="23"/>
      <c r="C109" s="23"/>
      <c r="D109" s="24"/>
      <c r="E109" s="59"/>
      <c r="F109" s="26"/>
      <c r="G109" s="27"/>
      <c r="H109" s="28"/>
      <c r="I109" s="23"/>
      <c r="J109" s="23"/>
      <c r="K109" s="23"/>
      <c r="L109" s="23"/>
    </row>
    <row r="110" customFormat="false" ht="15" hidden="false" customHeight="false" outlineLevel="0" collapsed="false">
      <c r="A110" s="22" t="s">
        <v>21</v>
      </c>
      <c r="B110" s="23"/>
      <c r="C110" s="23"/>
      <c r="D110" s="24"/>
      <c r="E110" s="59"/>
      <c r="F110" s="26"/>
      <c r="G110" s="58"/>
      <c r="H110" s="28"/>
      <c r="I110" s="23"/>
      <c r="J110" s="23"/>
      <c r="K110" s="23"/>
      <c r="L110" s="23"/>
    </row>
    <row r="111" customFormat="false" ht="15" hidden="false" customHeight="false" outlineLevel="0" collapsed="false">
      <c r="A111" s="22" t="s">
        <v>22</v>
      </c>
      <c r="B111" s="23"/>
      <c r="C111" s="23"/>
      <c r="D111" s="24"/>
      <c r="E111" s="59"/>
      <c r="F111" s="26"/>
      <c r="G111" s="27"/>
      <c r="H111" s="28"/>
      <c r="I111" s="23"/>
      <c r="J111" s="23"/>
      <c r="K111" s="23"/>
      <c r="L111" s="23"/>
    </row>
    <row r="112" customFormat="false" ht="15" hidden="false" customHeight="false" outlineLevel="0" collapsed="false">
      <c r="A112" s="22" t="s">
        <v>23</v>
      </c>
      <c r="B112" s="23"/>
      <c r="C112" s="23"/>
      <c r="D112" s="24"/>
      <c r="E112" s="59"/>
      <c r="F112" s="26"/>
      <c r="G112" s="27"/>
      <c r="H112" s="28"/>
      <c r="I112" s="23"/>
      <c r="J112" s="23"/>
      <c r="K112" s="23"/>
      <c r="L112" s="23"/>
    </row>
    <row r="113" s="31" customFormat="true" ht="23.05" hidden="false" customHeight="true" outlineLevel="0" collapsed="false">
      <c r="A113" s="32" t="s">
        <v>32</v>
      </c>
      <c r="B113" s="33"/>
      <c r="C113" s="33"/>
      <c r="D113" s="34" t="n">
        <f aca="false">SUM(D101:D112)</f>
        <v>4470.33</v>
      </c>
      <c r="E113" s="35" t="n">
        <f aca="false">SUM(E101:E112)</f>
        <v>622.1</v>
      </c>
      <c r="F113" s="36"/>
      <c r="G113" s="37" t="n">
        <f aca="false">SUM(G101:G112)</f>
        <v>593.38</v>
      </c>
      <c r="H113" s="33"/>
      <c r="I113" s="38" t="n">
        <f aca="false">SUM(I101:I112)</f>
        <v>3.48</v>
      </c>
      <c r="J113" s="38" t="n">
        <f aca="false">SUM(J101:J112)</f>
        <v>0</v>
      </c>
      <c r="K113" s="38" t="n">
        <f aca="false">SUM(K101:K112)</f>
        <v>0</v>
      </c>
      <c r="L113" s="38" t="n">
        <f aca="false">SUM(L101:L112)</f>
        <v>0</v>
      </c>
      <c r="Q113" s="4"/>
      <c r="XFD113" s="60"/>
    </row>
    <row r="114" customFormat="false" ht="24.75" hidden="false" customHeight="true" outlineLevel="0" collapsed="false">
      <c r="A114" s="39" t="s">
        <v>25</v>
      </c>
      <c r="B114" s="40"/>
      <c r="C114" s="40"/>
      <c r="D114" s="40" t="n">
        <v>4134.98</v>
      </c>
      <c r="E114" s="40" t="n">
        <v>563.62</v>
      </c>
      <c r="F114" s="40"/>
      <c r="G114" s="40" t="n">
        <v>503.24</v>
      </c>
      <c r="H114" s="40"/>
      <c r="I114" s="40" t="n">
        <v>3.68</v>
      </c>
      <c r="J114" s="40" t="n">
        <v>0</v>
      </c>
      <c r="K114" s="40" t="n">
        <v>0</v>
      </c>
      <c r="L114" s="40" t="n">
        <v>0</v>
      </c>
      <c r="XFD114" s="60"/>
    </row>
    <row r="115" customFormat="false" ht="26.85" hidden="false" customHeight="false" outlineLevel="0" collapsed="false">
      <c r="A115" s="41" t="s">
        <v>26</v>
      </c>
      <c r="B115" s="42"/>
      <c r="C115" s="42"/>
      <c r="D115" s="43" t="n">
        <f aca="false">(D113-D114)/D114</f>
        <v>0.0811007550217898</v>
      </c>
      <c r="E115" s="44" t="n">
        <f aca="false">(E113-E114)/E114</f>
        <v>0.103757851034385</v>
      </c>
      <c r="F115" s="45"/>
      <c r="G115" s="46" t="n">
        <f aca="false">(G113-G114)/G114</f>
        <v>0.179119306891344</v>
      </c>
      <c r="H115" s="42"/>
      <c r="I115" s="47" t="n">
        <f aca="false">(I113-I114)/I114</f>
        <v>-0.0543478260869566</v>
      </c>
      <c r="J115" s="47"/>
      <c r="K115" s="47"/>
      <c r="L115" s="47"/>
      <c r="XFD115" s="60"/>
    </row>
    <row r="116" customFormat="false" ht="15" hidden="false" customHeight="false" outlineLevel="0" collapsed="false">
      <c r="A116" s="22" t="s">
        <v>12</v>
      </c>
      <c r="B116" s="23" t="n">
        <v>5.9</v>
      </c>
      <c r="C116" s="23" t="n">
        <v>133.58</v>
      </c>
      <c r="D116" s="24" t="n">
        <v>51.6</v>
      </c>
      <c r="E116" s="25" t="n">
        <v>42.08</v>
      </c>
      <c r="F116" s="26" t="n">
        <v>0.04</v>
      </c>
      <c r="G116" s="27" t="n">
        <v>1.32</v>
      </c>
      <c r="H116" s="28" t="n">
        <v>0</v>
      </c>
      <c r="I116" s="23" t="n">
        <v>15.26</v>
      </c>
      <c r="J116" s="23" t="n">
        <v>31.28</v>
      </c>
      <c r="K116" s="23" t="n">
        <v>866.82</v>
      </c>
      <c r="L116" s="23" t="n">
        <v>579.98</v>
      </c>
      <c r="XFD116" s="60"/>
    </row>
    <row r="117" customFormat="false" ht="15" hidden="false" customHeight="false" outlineLevel="0" collapsed="false">
      <c r="A117" s="22" t="s">
        <v>13</v>
      </c>
      <c r="B117" s="23" t="n">
        <v>0.66</v>
      </c>
      <c r="C117" s="23" t="n">
        <v>168.78</v>
      </c>
      <c r="D117" s="24" t="n">
        <v>48.32</v>
      </c>
      <c r="E117" s="25" t="n">
        <v>47.98</v>
      </c>
      <c r="F117" s="26" t="n">
        <v>0.06</v>
      </c>
      <c r="G117" s="27" t="n">
        <v>2.5</v>
      </c>
      <c r="H117" s="28" t="n">
        <v>0</v>
      </c>
      <c r="I117" s="23" t="n">
        <v>11.32</v>
      </c>
      <c r="J117" s="23" t="n">
        <v>27.68</v>
      </c>
      <c r="K117" s="23" t="n">
        <v>1153.72</v>
      </c>
      <c r="L117" s="23" t="n">
        <v>539.8</v>
      </c>
      <c r="XFD117" s="60"/>
    </row>
    <row r="118" customFormat="false" ht="15" hidden="false" customHeight="false" outlineLevel="0" collapsed="false">
      <c r="A118" s="22" t="s">
        <v>14</v>
      </c>
      <c r="B118" s="23" t="n">
        <v>4.64</v>
      </c>
      <c r="C118" s="23" t="n">
        <v>166.24</v>
      </c>
      <c r="D118" s="24" t="n">
        <v>69.02</v>
      </c>
      <c r="E118" s="25" t="n">
        <v>46.74</v>
      </c>
      <c r="F118" s="26" t="n">
        <v>2.8</v>
      </c>
      <c r="G118" s="27" t="n">
        <v>2</v>
      </c>
      <c r="H118" s="28" t="n">
        <v>0</v>
      </c>
      <c r="I118" s="23" t="n">
        <v>11.62</v>
      </c>
      <c r="J118" s="23" t="n">
        <v>31.22</v>
      </c>
      <c r="K118" s="23" t="n">
        <v>1113.3</v>
      </c>
      <c r="L118" s="23" t="n">
        <v>132.4</v>
      </c>
      <c r="XFD118" s="60"/>
    </row>
    <row r="119" customFormat="false" ht="15" hidden="false" customHeight="false" outlineLevel="0" collapsed="false">
      <c r="A119" s="22" t="s">
        <v>15</v>
      </c>
      <c r="B119" s="23" t="n">
        <v>19.22</v>
      </c>
      <c r="C119" s="23" t="n">
        <v>118.7</v>
      </c>
      <c r="D119" s="24" t="n">
        <v>147.56</v>
      </c>
      <c r="E119" s="25" t="n">
        <v>63.58</v>
      </c>
      <c r="F119" s="26" t="n">
        <v>3.6</v>
      </c>
      <c r="G119" s="27" t="n">
        <v>16.4</v>
      </c>
      <c r="H119" s="28" t="n">
        <v>7.62</v>
      </c>
      <c r="I119" s="23" t="n">
        <v>14.36</v>
      </c>
      <c r="J119" s="23" t="n">
        <v>32.8</v>
      </c>
      <c r="K119" s="23" t="n">
        <v>1506.76</v>
      </c>
      <c r="L119" s="23" t="n">
        <v>810.7</v>
      </c>
      <c r="XFD119" s="60"/>
    </row>
    <row r="120" customFormat="false" ht="15" hidden="false" customHeight="false" outlineLevel="0" collapsed="false">
      <c r="A120" s="22" t="s">
        <v>16</v>
      </c>
      <c r="B120" s="23" t="n">
        <v>15.78</v>
      </c>
      <c r="C120" s="23" t="n">
        <v>172.5</v>
      </c>
      <c r="D120" s="24" t="n">
        <v>207.86</v>
      </c>
      <c r="E120" s="25" t="n">
        <v>85.84</v>
      </c>
      <c r="F120" s="26" t="n">
        <v>25.92</v>
      </c>
      <c r="G120" s="27" t="n">
        <v>32.46</v>
      </c>
      <c r="H120" s="28" t="n">
        <v>10.76</v>
      </c>
      <c r="I120" s="23" t="n">
        <v>16.58</v>
      </c>
      <c r="J120" s="23" t="n">
        <v>35.4</v>
      </c>
      <c r="K120" s="23" t="n">
        <v>1612.2</v>
      </c>
      <c r="L120" s="23" t="n">
        <v>1008.52</v>
      </c>
      <c r="XFD120" s="60"/>
    </row>
    <row r="121" customFormat="false" ht="15" hidden="false" customHeight="false" outlineLevel="0" collapsed="false">
      <c r="A121" s="22" t="s">
        <v>17</v>
      </c>
      <c r="B121" s="23" t="n">
        <v>7.74</v>
      </c>
      <c r="C121" s="23" t="n">
        <v>187.9</v>
      </c>
      <c r="D121" s="24" t="n">
        <v>262.88</v>
      </c>
      <c r="E121" s="25" t="n">
        <v>87.08</v>
      </c>
      <c r="F121" s="26" t="n">
        <v>18.06</v>
      </c>
      <c r="G121" s="27" t="n">
        <v>40.68</v>
      </c>
      <c r="H121" s="28" t="n">
        <v>0</v>
      </c>
      <c r="I121" s="23" t="n">
        <v>12.82</v>
      </c>
      <c r="J121" s="23" t="n">
        <v>34.68</v>
      </c>
      <c r="K121" s="23" t="n">
        <v>1367</v>
      </c>
      <c r="L121" s="23" t="n">
        <v>1356.92</v>
      </c>
      <c r="XFD121" s="60"/>
    </row>
    <row r="122" customFormat="false" ht="15" hidden="false" customHeight="false" outlineLevel="0" collapsed="false">
      <c r="A122" s="22" t="s">
        <v>18</v>
      </c>
      <c r="B122" s="23" t="n">
        <v>8.26</v>
      </c>
      <c r="C122" s="23" t="n">
        <v>174.5</v>
      </c>
      <c r="D122" s="24" t="n">
        <v>367.28</v>
      </c>
      <c r="E122" s="25" t="n">
        <v>107.14</v>
      </c>
      <c r="F122" s="26" t="n">
        <v>60.9</v>
      </c>
      <c r="G122" s="27" t="n">
        <v>11.22</v>
      </c>
      <c r="H122" s="28" t="n">
        <v>0.14</v>
      </c>
      <c r="I122" s="23" t="n">
        <v>13.16</v>
      </c>
      <c r="J122" s="23" t="n">
        <v>32.84</v>
      </c>
      <c r="K122" s="23" t="n">
        <v>2097.76</v>
      </c>
      <c r="L122" s="23" t="n">
        <v>1975.2</v>
      </c>
      <c r="XFD122" s="60"/>
    </row>
    <row r="123" customFormat="false" ht="15" hidden="false" customHeight="false" outlineLevel="0" collapsed="false">
      <c r="A123" s="22" t="s">
        <v>19</v>
      </c>
      <c r="B123" s="23"/>
      <c r="C123" s="23"/>
      <c r="D123" s="24"/>
      <c r="E123" s="25"/>
      <c r="F123" s="26"/>
      <c r="G123" s="27"/>
      <c r="H123" s="28"/>
      <c r="I123" s="23"/>
      <c r="J123" s="23"/>
      <c r="K123" s="23"/>
      <c r="L123" s="23"/>
    </row>
    <row r="124" customFormat="false" ht="15" hidden="false" customHeight="false" outlineLevel="0" collapsed="false">
      <c r="A124" s="22" t="s">
        <v>20</v>
      </c>
      <c r="B124" s="23"/>
      <c r="C124" s="23"/>
      <c r="D124" s="24"/>
      <c r="E124" s="25"/>
      <c r="F124" s="26"/>
      <c r="G124" s="27"/>
      <c r="H124" s="28"/>
      <c r="I124" s="23"/>
      <c r="J124" s="23"/>
      <c r="K124" s="23"/>
      <c r="L124" s="23"/>
    </row>
    <row r="125" customFormat="false" ht="15" hidden="false" customHeight="false" outlineLevel="0" collapsed="false">
      <c r="A125" s="22" t="s">
        <v>21</v>
      </c>
      <c r="B125" s="23"/>
      <c r="C125" s="23"/>
      <c r="D125" s="24"/>
      <c r="E125" s="25"/>
      <c r="F125" s="26"/>
      <c r="G125" s="27"/>
      <c r="H125" s="28"/>
      <c r="I125" s="23"/>
      <c r="J125" s="23"/>
      <c r="K125" s="23"/>
      <c r="L125" s="23"/>
    </row>
    <row r="126" customFormat="false" ht="15" hidden="false" customHeight="false" outlineLevel="0" collapsed="false">
      <c r="A126" s="22" t="s">
        <v>22</v>
      </c>
      <c r="B126" s="23"/>
      <c r="C126" s="23"/>
      <c r="D126" s="24"/>
      <c r="E126" s="25"/>
      <c r="F126" s="26"/>
      <c r="G126" s="27"/>
      <c r="H126" s="28"/>
      <c r="I126" s="23"/>
      <c r="J126" s="23"/>
      <c r="K126" s="23"/>
      <c r="L126" s="23"/>
    </row>
    <row r="127" customFormat="false" ht="15" hidden="false" customHeight="false" outlineLevel="0" collapsed="false">
      <c r="A127" s="22" t="s">
        <v>23</v>
      </c>
      <c r="B127" s="23"/>
      <c r="C127" s="23"/>
      <c r="D127" s="24"/>
      <c r="E127" s="25"/>
      <c r="F127" s="26"/>
      <c r="G127" s="27"/>
      <c r="H127" s="28"/>
      <c r="I127" s="23"/>
      <c r="J127" s="23"/>
      <c r="K127" s="23"/>
      <c r="L127" s="23"/>
    </row>
    <row r="128" s="31" customFormat="true" ht="23.05" hidden="false" customHeight="true" outlineLevel="0" collapsed="false">
      <c r="A128" s="32" t="s">
        <v>33</v>
      </c>
      <c r="B128" s="33" t="n">
        <f aca="false">SUM(B116:B127)</f>
        <v>62.2</v>
      </c>
      <c r="C128" s="33" t="n">
        <f aca="false">SUM(C116:C127)</f>
        <v>1122.2</v>
      </c>
      <c r="D128" s="34" t="n">
        <f aca="false">SUM(D116:D127)</f>
        <v>1154.52</v>
      </c>
      <c r="E128" s="35" t="n">
        <f aca="false">SUM(E116:E127)</f>
        <v>480.44</v>
      </c>
      <c r="F128" s="36" t="n">
        <f aca="false">SUM(F116:F127)</f>
        <v>111.38</v>
      </c>
      <c r="G128" s="37" t="n">
        <f aca="false">SUM(G116:G127)</f>
        <v>106.58</v>
      </c>
      <c r="H128" s="33" t="n">
        <f aca="false">SUM(H116:H127)</f>
        <v>18.52</v>
      </c>
      <c r="I128" s="38" t="n">
        <f aca="false">SUM(I116:I127)</f>
        <v>95.12</v>
      </c>
      <c r="J128" s="38" t="n">
        <f aca="false">SUM(J116:J127)</f>
        <v>225.9</v>
      </c>
      <c r="K128" s="38" t="n">
        <f aca="false">SUM(K116:K127)</f>
        <v>9717.56</v>
      </c>
      <c r="L128" s="38" t="n">
        <f aca="false">SUM(L116:L127)</f>
        <v>6403.52</v>
      </c>
      <c r="Q128" s="4"/>
      <c r="XFD128" s="4"/>
    </row>
    <row r="129" customFormat="false" ht="24.75" hidden="false" customHeight="true" outlineLevel="0" collapsed="false">
      <c r="A129" s="39" t="s">
        <v>25</v>
      </c>
      <c r="B129" s="40" t="n">
        <v>49.2</v>
      </c>
      <c r="C129" s="40" t="n">
        <v>1116.36</v>
      </c>
      <c r="D129" s="40" t="n">
        <v>861.76</v>
      </c>
      <c r="E129" s="40" t="n">
        <v>440.461</v>
      </c>
      <c r="F129" s="40" t="n">
        <v>105.9</v>
      </c>
      <c r="G129" s="40" t="n">
        <v>142.24</v>
      </c>
      <c r="H129" s="40" t="n">
        <v>16.64</v>
      </c>
      <c r="I129" s="40" t="n">
        <v>88.63</v>
      </c>
      <c r="J129" s="40" t="n">
        <v>209.18</v>
      </c>
      <c r="K129" s="40" t="n">
        <v>7562.26</v>
      </c>
      <c r="L129" s="40" t="n">
        <v>5494.76</v>
      </c>
    </row>
    <row r="130" customFormat="false" ht="26.85" hidden="false" customHeight="false" outlineLevel="0" collapsed="false">
      <c r="A130" s="41" t="s">
        <v>26</v>
      </c>
      <c r="B130" s="43" t="n">
        <f aca="false">(B128-B129)/B129</f>
        <v>0.264227642276423</v>
      </c>
      <c r="C130" s="43" t="n">
        <f aca="false">(C128-C129)/C129</f>
        <v>0.00523128739833042</v>
      </c>
      <c r="D130" s="43" t="n">
        <f aca="false">(D128-D129)/D129</f>
        <v>0.339723356851095</v>
      </c>
      <c r="E130" s="44" t="n">
        <f aca="false">(E128-E129)/E129</f>
        <v>0.0907662653447183</v>
      </c>
      <c r="F130" s="45" t="n">
        <f aca="false">(F128-F129)/F129</f>
        <v>0.0517469310670443</v>
      </c>
      <c r="G130" s="46" t="n">
        <f aca="false">(G128-G129)/G129</f>
        <v>-0.25070303712036</v>
      </c>
      <c r="H130" s="42" t="n">
        <f aca="false">(H128-H129)/H129</f>
        <v>0.112980769230769</v>
      </c>
      <c r="I130" s="47" t="n">
        <f aca="false">(I128-I129)/I129</f>
        <v>0.0732257700552861</v>
      </c>
      <c r="J130" s="47" t="n">
        <f aca="false">(J128-J129)/J129</f>
        <v>0.0799311597667081</v>
      </c>
      <c r="K130" s="47" t="n">
        <f aca="false">(K128-K129)/K129</f>
        <v>0.285007391970125</v>
      </c>
      <c r="L130" s="47" t="n">
        <f aca="false">(L128-L129)/L129</f>
        <v>0.165386659289942</v>
      </c>
    </row>
    <row r="131" customFormat="false" ht="15" hidden="false" customHeight="false" outlineLevel="0" collapsed="false">
      <c r="A131" s="61"/>
      <c r="B131" s="62"/>
      <c r="C131" s="62"/>
      <c r="D131" s="62"/>
      <c r="E131" s="62"/>
      <c r="F131" s="62"/>
      <c r="G131" s="62"/>
      <c r="H131" s="62"/>
      <c r="I131" s="62"/>
      <c r="J131" s="62"/>
      <c r="K131" s="62"/>
    </row>
    <row r="132" customFormat="false" ht="9.45" hidden="false" customHeight="true" outlineLevel="0" collapsed="false">
      <c r="A132" s="61"/>
      <c r="B132" s="62"/>
      <c r="C132" s="62"/>
      <c r="D132" s="62"/>
      <c r="E132" s="62"/>
      <c r="F132" s="62"/>
      <c r="G132" s="62"/>
      <c r="H132" s="62"/>
      <c r="I132" s="62"/>
      <c r="J132" s="62"/>
      <c r="K132" s="62"/>
    </row>
    <row r="133" customFormat="false" ht="9.45" hidden="false" customHeight="true" outlineLevel="0" collapsed="false">
      <c r="A133" s="61"/>
      <c r="B133" s="62"/>
      <c r="C133" s="62"/>
      <c r="D133" s="62"/>
      <c r="E133" s="62"/>
      <c r="F133" s="62"/>
      <c r="G133" s="62"/>
      <c r="H133" s="62"/>
      <c r="I133" s="62"/>
      <c r="J133" s="62"/>
      <c r="K133" s="62"/>
    </row>
    <row r="134" customFormat="false" ht="15" hidden="false" customHeight="false" outlineLevel="0" collapsed="false">
      <c r="A134" s="61"/>
      <c r="B134" s="62"/>
      <c r="C134" s="62"/>
      <c r="D134" s="62"/>
      <c r="E134" s="62"/>
      <c r="F134" s="62"/>
      <c r="G134" s="62"/>
      <c r="H134" s="62"/>
      <c r="I134" s="62"/>
      <c r="J134" s="62"/>
      <c r="K134" s="62"/>
    </row>
    <row r="135" customFormat="false" ht="71.25" hidden="false" customHeight="true" outlineLevel="0" collapsed="false">
      <c r="A135" s="32" t="s">
        <v>34</v>
      </c>
      <c r="B135" s="50" t="s">
        <v>1</v>
      </c>
      <c r="C135" s="50" t="s">
        <v>2</v>
      </c>
      <c r="D135" s="51" t="s">
        <v>3</v>
      </c>
      <c r="E135" s="52" t="s">
        <v>4</v>
      </c>
      <c r="F135" s="53" t="s">
        <v>5</v>
      </c>
      <c r="G135" s="54" t="s">
        <v>6</v>
      </c>
      <c r="H135" s="50" t="s">
        <v>7</v>
      </c>
      <c r="I135" s="55" t="s">
        <v>8</v>
      </c>
      <c r="J135" s="55" t="s">
        <v>9</v>
      </c>
      <c r="K135" s="55" t="s">
        <v>10</v>
      </c>
      <c r="L135" s="56" t="s">
        <v>11</v>
      </c>
    </row>
    <row r="136" customFormat="false" ht="15" hidden="false" customHeight="false" outlineLevel="0" collapsed="false">
      <c r="A136" s="22" t="s">
        <v>12</v>
      </c>
      <c r="B136" s="23" t="n">
        <f aca="false">B10+B25+B40+B55+B70+B86+B101+B116</f>
        <v>435.56</v>
      </c>
      <c r="C136" s="23" t="n">
        <f aca="false">C10+C25+C40+C55+C70+C86+C101+C116</f>
        <v>326.84</v>
      </c>
      <c r="D136" s="24" t="n">
        <f aca="false">D10+D25+D40+D55+D70+D86+D116</f>
        <v>4451.96</v>
      </c>
      <c r="E136" s="63" t="n">
        <f aca="false">E10+E25+E40+E55+E70+E86+E116</f>
        <v>538.38</v>
      </c>
      <c r="F136" s="64" t="n">
        <f aca="false">F10+F25+F40+F55+F70+F86+F116</f>
        <v>384.8</v>
      </c>
      <c r="G136" s="27" t="n">
        <f aca="false">G10+G25+G40+G55+G70+G86+G116</f>
        <v>400.4</v>
      </c>
      <c r="H136" s="28" t="n">
        <f aca="false">H10+H25+H40+H55+H70+H86+H116</f>
        <v>290.46</v>
      </c>
      <c r="I136" s="23" t="n">
        <f aca="false">I10+I25+I40+I55+I70+I86+I116</f>
        <v>15.42</v>
      </c>
      <c r="J136" s="23" t="n">
        <f aca="false">J10+J25+J40+J55+J70+J86+J116</f>
        <v>31.28</v>
      </c>
      <c r="K136" s="23" t="n">
        <f aca="false">K10+K25+K40+K55+K70+K86+K116</f>
        <v>866.82</v>
      </c>
      <c r="L136" s="23" t="n">
        <f aca="false">L116+M116</f>
        <v>579.98</v>
      </c>
    </row>
    <row r="137" customFormat="false" ht="15" hidden="false" customHeight="false" outlineLevel="0" collapsed="false">
      <c r="A137" s="22" t="s">
        <v>13</v>
      </c>
      <c r="B137" s="23" t="n">
        <f aca="false">B11+B26+B41+B56+B71+B87+B102+B117</f>
        <v>537.36</v>
      </c>
      <c r="C137" s="23" t="n">
        <f aca="false">C11+C26+C41+C56+C71+C87+C102+C117</f>
        <v>377.08</v>
      </c>
      <c r="D137" s="24" t="n">
        <f aca="false">D11+D26+D41+D56+D71+D87+D117</f>
        <v>4189.84</v>
      </c>
      <c r="E137" s="63" t="n">
        <f aca="false">E11+E26+E41+E56+E71+E87+E117</f>
        <v>543.52</v>
      </c>
      <c r="F137" s="64" t="n">
        <f aca="false">F11+F26+F41+F56+F71+F87+F117</f>
        <v>281.92</v>
      </c>
      <c r="G137" s="27" t="n">
        <f aca="false">G11+G26+G41+G56+G71+G87+G117</f>
        <v>394.34</v>
      </c>
      <c r="H137" s="28" t="n">
        <f aca="false">H11+H26+H41+H56+H71+H87+H117</f>
        <v>317.6</v>
      </c>
      <c r="I137" s="23" t="n">
        <f aca="false">I11+I26+I41+I56+I71+I87+I117</f>
        <v>11.42</v>
      </c>
      <c r="J137" s="23" t="n">
        <f aca="false">J11+J26+J41+J56+J71+J87+J117</f>
        <v>27.68</v>
      </c>
      <c r="K137" s="23" t="n">
        <f aca="false">K11+K26+K41+K56+K71+K87+K117</f>
        <v>1153.72</v>
      </c>
      <c r="L137" s="23" t="n">
        <f aca="false">L117+M117</f>
        <v>539.8</v>
      </c>
    </row>
    <row r="138" customFormat="false" ht="15" hidden="false" customHeight="false" outlineLevel="0" collapsed="false">
      <c r="A138" s="22" t="s">
        <v>14</v>
      </c>
      <c r="B138" s="23" t="n">
        <f aca="false">B12+B27+B42+B57+B72+B88+B103+B118</f>
        <v>462.42</v>
      </c>
      <c r="C138" s="23" t="n">
        <f aca="false">C12+C27+C42+C57+C72+C88+C103+C118</f>
        <v>411.56</v>
      </c>
      <c r="D138" s="24" t="n">
        <f aca="false">D12+D27+D42+D57+D72+D88+D118</f>
        <v>5120.64</v>
      </c>
      <c r="E138" s="63" t="n">
        <f aca="false">E12+E27+E42+E57+E72+E88+E118</f>
        <v>667.26</v>
      </c>
      <c r="F138" s="64" t="n">
        <f aca="false">F12+F27+F42+F57+F72+F88+F118</f>
        <v>351.6</v>
      </c>
      <c r="G138" s="27" t="n">
        <f aca="false">G12+G27+G42+G57+G72+G88+G118</f>
        <v>484.38</v>
      </c>
      <c r="H138" s="28" t="n">
        <f aca="false">H12+H27+H42+H57+H72+H88+H118</f>
        <v>410.7</v>
      </c>
      <c r="I138" s="23" t="n">
        <f aca="false">I12+I27+I42+I57+I72+I88+I118</f>
        <v>11.72</v>
      </c>
      <c r="J138" s="23" t="n">
        <f aca="false">J12+J27+J42+J57+J72+J88+J118</f>
        <v>31.22</v>
      </c>
      <c r="K138" s="23" t="n">
        <f aca="false">K12+K27+K42+K57+K72+K88+K118</f>
        <v>1113.3</v>
      </c>
      <c r="L138" s="23" t="n">
        <f aca="false">L118+M118</f>
        <v>132.4</v>
      </c>
    </row>
    <row r="139" customFormat="false" ht="15" hidden="false" customHeight="false" outlineLevel="0" collapsed="false">
      <c r="A139" s="22" t="s">
        <v>15</v>
      </c>
      <c r="B139" s="23" t="n">
        <f aca="false">B13+B28+B43+B58+B73+B89+B104+B119</f>
        <v>496.68</v>
      </c>
      <c r="C139" s="23" t="n">
        <f aca="false">C13+C28+C43+C58+C73+C89+C104+C119</f>
        <v>361.36</v>
      </c>
      <c r="D139" s="24" t="n">
        <f aca="false">D13+D28+D43+D58+D73+D89+D119</f>
        <v>6377.52</v>
      </c>
      <c r="E139" s="63" t="n">
        <f aca="false">E13+E28+E43+E58+E73+E89+E119</f>
        <v>894.36</v>
      </c>
      <c r="F139" s="64" t="n">
        <f aca="false">F13+F28+F43+F58+F73+F89+F119</f>
        <v>581.84</v>
      </c>
      <c r="G139" s="27" t="n">
        <f aca="false">G13+G28+G43+G58+G73+G89+G119</f>
        <v>632.54</v>
      </c>
      <c r="H139" s="28" t="n">
        <f aca="false">H13+H28+H43+H58+H73+H89+H119</f>
        <v>752.48</v>
      </c>
      <c r="I139" s="23" t="n">
        <f aca="false">I13+I28+I43+I58+I73+I89+I119</f>
        <v>14.54</v>
      </c>
      <c r="J139" s="23" t="n">
        <f aca="false">J13+J28+J43+J58+J73+J89+J119</f>
        <v>32.8</v>
      </c>
      <c r="K139" s="23" t="n">
        <f aca="false">K13+K28+K43+K58+K73+K89+K119</f>
        <v>1506.76</v>
      </c>
      <c r="L139" s="23" t="n">
        <f aca="false">L119+M119</f>
        <v>810.7</v>
      </c>
    </row>
    <row r="140" customFormat="false" ht="15" hidden="false" customHeight="false" outlineLevel="0" collapsed="false">
      <c r="A140" s="22" t="s">
        <v>16</v>
      </c>
      <c r="B140" s="23" t="n">
        <f aca="false">B14+B29+B44+B59+B74+B90+B105+B120</f>
        <v>454.76</v>
      </c>
      <c r="C140" s="23" t="n">
        <f aca="false">C14+C29+C44+C59+C74+C119+C105+C120</f>
        <v>354.46</v>
      </c>
      <c r="D140" s="24" t="n">
        <f aca="false">D14+D29+D44+D59+D74+D90+D120</f>
        <v>7512.54</v>
      </c>
      <c r="E140" s="63" t="n">
        <f aca="false">E14+E29+E44+E59+E74+E90+E120</f>
        <v>1065.92</v>
      </c>
      <c r="F140" s="64" t="n">
        <f aca="false">F14+F29+F44+F59+F74+F90+F120</f>
        <v>1068.1</v>
      </c>
      <c r="G140" s="27" t="n">
        <f aca="false">G14+G29+G44+G59+G74+G90+G120</f>
        <v>782.9</v>
      </c>
      <c r="H140" s="28" t="n">
        <f aca="false">H14+H29+H44+H59+H74+H90+H120</f>
        <v>1279.2</v>
      </c>
      <c r="I140" s="23" t="n">
        <f aca="false">I14+I29+I44+I59+I74+I90+I120</f>
        <v>19.36</v>
      </c>
      <c r="J140" s="23" t="n">
        <f aca="false">J14+J29+J44+J59+J74+J90+J120</f>
        <v>35.4</v>
      </c>
      <c r="K140" s="23" t="n">
        <f aca="false">K14+K29+K44+K59+K74+K90+K120</f>
        <v>1612.2</v>
      </c>
      <c r="L140" s="23" t="n">
        <f aca="false">L120+M120</f>
        <v>1008.52</v>
      </c>
    </row>
    <row r="141" customFormat="false" ht="15" hidden="false" customHeight="false" outlineLevel="0" collapsed="false">
      <c r="A141" s="22" t="s">
        <v>17</v>
      </c>
      <c r="B141" s="23" t="n">
        <f aca="false">B15+B30+B45+B60+B75+B91+B106+B121</f>
        <v>418.66</v>
      </c>
      <c r="C141" s="23" t="n">
        <f aca="false">C15+C30+C45+C60+C75+C91+C106+C121</f>
        <v>376.25</v>
      </c>
      <c r="D141" s="24" t="n">
        <f aca="false">D15+D30+D45+D60+D75+D91+D121</f>
        <v>8178.5</v>
      </c>
      <c r="E141" s="63" t="n">
        <f aca="false">E15+E30+E45+E60+E75+E91+E121</f>
        <v>1136.96</v>
      </c>
      <c r="F141" s="64" t="n">
        <f aca="false">F15+F30+F45+F60+F75+F91+F121</f>
        <v>1346.34</v>
      </c>
      <c r="G141" s="27" t="n">
        <f aca="false">G15+G30+G45+G60+G75+G91+G121</f>
        <v>914.64</v>
      </c>
      <c r="H141" s="28" t="n">
        <f aca="false">H15+H30+H45+H60+H75+H91+H121</f>
        <v>1534.94</v>
      </c>
      <c r="I141" s="23" t="n">
        <f aca="false">I15+I30+I45+I60+I75+I91+I121</f>
        <v>13.2</v>
      </c>
      <c r="J141" s="23" t="n">
        <f aca="false">J15+J30+J45+J60+J75+J91+J121</f>
        <v>34.68</v>
      </c>
      <c r="K141" s="23" t="n">
        <f aca="false">K15+K30+K45+K60+K75+K91+K121</f>
        <v>1367</v>
      </c>
      <c r="L141" s="23" t="n">
        <f aca="false">L121+M121</f>
        <v>1356.92</v>
      </c>
    </row>
    <row r="142" customFormat="false" ht="15" hidden="false" customHeight="false" outlineLevel="0" collapsed="false">
      <c r="A142" s="22" t="s">
        <v>18</v>
      </c>
      <c r="B142" s="23" t="n">
        <f aca="false">B16+B31+B46+B61+B76+B92+B107+B122</f>
        <v>424.42</v>
      </c>
      <c r="C142" s="23" t="n">
        <f aca="false">C16+C31+C46+C61+C76+C92+C107+C122</f>
        <v>353.89</v>
      </c>
      <c r="D142" s="24" t="n">
        <f aca="false">D16+D31+D46+D61+D76+D92+D122</f>
        <v>9028.86</v>
      </c>
      <c r="E142" s="63" t="n">
        <f aca="false">E16+E31+E46+E61+E76+E92+E122</f>
        <v>1266.92</v>
      </c>
      <c r="F142" s="64" t="n">
        <f aca="false">F16+F31+F46+F61+F76+F92+F122</f>
        <v>1492.48</v>
      </c>
      <c r="G142" s="27" t="n">
        <f aca="false">G16+G31+G46+G61+G76+G92+G122</f>
        <v>994</v>
      </c>
      <c r="H142" s="28" t="n">
        <f aca="false">H16+H31+H46+H61+H76+H92+H122</f>
        <v>1697.44</v>
      </c>
      <c r="I142" s="23" t="n">
        <f aca="false">I16+I31+I46+I61+I76+I92+I122</f>
        <v>13.32</v>
      </c>
      <c r="J142" s="23" t="n">
        <f aca="false">J16+J31+J46+J61+J76+J92+J122</f>
        <v>32.84</v>
      </c>
      <c r="K142" s="23" t="n">
        <f aca="false">K16+K31+K46+K61+K76+K92+K122</f>
        <v>2097.76</v>
      </c>
      <c r="L142" s="23" t="n">
        <f aca="false">L122+M122</f>
        <v>1975.2</v>
      </c>
    </row>
    <row r="143" customFormat="false" ht="15" hidden="false" customHeight="false" outlineLevel="0" collapsed="false">
      <c r="A143" s="22" t="s">
        <v>19</v>
      </c>
      <c r="B143" s="23" t="n">
        <f aca="false">B17+B32+B47+B62+B77+B93+B108+B123</f>
        <v>0</v>
      </c>
      <c r="C143" s="23" t="n">
        <f aca="false">C17+C32+C47+C62+C77+C93+C108+C123</f>
        <v>0</v>
      </c>
      <c r="D143" s="24" t="n">
        <f aca="false">D17+D32+D47+D62+D77+D93+D123</f>
        <v>0</v>
      </c>
      <c r="E143" s="63" t="n">
        <f aca="false">E17+E32+E47+E62+E77+E93+E123</f>
        <v>0</v>
      </c>
      <c r="F143" s="64" t="n">
        <f aca="false">F17+F32+F47+F62+F77+F93+F123</f>
        <v>0</v>
      </c>
      <c r="G143" s="27" t="n">
        <f aca="false">G17+G32+G47+G62+G77+G93+G123</f>
        <v>0</v>
      </c>
      <c r="H143" s="28" t="n">
        <f aca="false">H17+H32+H47+H62+H77+H93+H123</f>
        <v>0</v>
      </c>
      <c r="I143" s="23" t="n">
        <f aca="false">I17+I32+I47+I62+I77+I93+I123</f>
        <v>0</v>
      </c>
      <c r="J143" s="23" t="n">
        <f aca="false">J17+J32+J47+J62+J77+J93+J123</f>
        <v>0</v>
      </c>
      <c r="K143" s="23" t="n">
        <f aca="false">K17+K32+K47+K62+K77+K93+K123</f>
        <v>0</v>
      </c>
      <c r="L143" s="23" t="n">
        <f aca="false">L123+M123</f>
        <v>0</v>
      </c>
    </row>
    <row r="144" customFormat="false" ht="15" hidden="false" customHeight="false" outlineLevel="0" collapsed="false">
      <c r="A144" s="22" t="s">
        <v>20</v>
      </c>
      <c r="B144" s="23" t="n">
        <f aca="false">B18+B33+B48+B63+B78+B94+B109+B124</f>
        <v>0</v>
      </c>
      <c r="C144" s="23" t="n">
        <f aca="false">C18+C33+C48+C63+C78+C94+C109+C124</f>
        <v>0</v>
      </c>
      <c r="D144" s="24" t="n">
        <f aca="false">D18+D33+D48+D63+D78+D94+D124</f>
        <v>0</v>
      </c>
      <c r="E144" s="63" t="n">
        <f aca="false">E18+E33+E48+E63+E78+E94+E124</f>
        <v>0</v>
      </c>
      <c r="F144" s="64" t="n">
        <f aca="false">F18+F33+F48+F63+F78+F94+F124</f>
        <v>0</v>
      </c>
      <c r="G144" s="27" t="n">
        <f aca="false">G18+G33+G48+G63+G78+G94+G124</f>
        <v>0</v>
      </c>
      <c r="H144" s="28" t="n">
        <f aca="false">H18+H33+H48+H63+H78+H94+H124</f>
        <v>0</v>
      </c>
      <c r="I144" s="23" t="n">
        <f aca="false">I18+I33+I48+I63+I78+I94+I124</f>
        <v>0</v>
      </c>
      <c r="J144" s="23" t="n">
        <f aca="false">J18+J33+J48+J63+J78+J94+J124</f>
        <v>0</v>
      </c>
      <c r="K144" s="23" t="n">
        <f aca="false">K18+K33+K48+K63+K78+K94+K124</f>
        <v>0</v>
      </c>
      <c r="L144" s="23" t="n">
        <f aca="false">L124+M124</f>
        <v>0</v>
      </c>
    </row>
    <row r="145" customFormat="false" ht="15" hidden="false" customHeight="false" outlineLevel="0" collapsed="false">
      <c r="A145" s="22" t="s">
        <v>21</v>
      </c>
      <c r="B145" s="23" t="n">
        <f aca="false">B19+B34+B49+B64+B79+B95+B110+B125</f>
        <v>0</v>
      </c>
      <c r="C145" s="23" t="n">
        <f aca="false">C19+C34+C49+C64+C79+C95+C110+C125</f>
        <v>0</v>
      </c>
      <c r="D145" s="24" t="n">
        <f aca="false">D19+D34+D49+D64+D79+D95+D125</f>
        <v>0</v>
      </c>
      <c r="E145" s="63" t="n">
        <f aca="false">E19+E34+E49+E64+E79+E95+E125</f>
        <v>0</v>
      </c>
      <c r="F145" s="64" t="n">
        <f aca="false">F19+F34+F49+F64+F79+F95+F125</f>
        <v>0</v>
      </c>
      <c r="G145" s="27" t="n">
        <f aca="false">G19+G34+G49+G64+G79+G95+G125</f>
        <v>0</v>
      </c>
      <c r="H145" s="28" t="n">
        <f aca="false">H19+H34+H49+H64+H79+H95+H125</f>
        <v>0</v>
      </c>
      <c r="I145" s="23" t="n">
        <f aca="false">I19+I34+I49+I64+I79+I95+I125</f>
        <v>0</v>
      </c>
      <c r="J145" s="23" t="n">
        <f aca="false">J19+J34+J49+J64+J79+J95+J125</f>
        <v>0</v>
      </c>
      <c r="K145" s="23" t="n">
        <f aca="false">K19+K34+K49+K64+K79+K95+K125</f>
        <v>0</v>
      </c>
      <c r="L145" s="23" t="n">
        <f aca="false">L125+M125</f>
        <v>0</v>
      </c>
    </row>
    <row r="146" customFormat="false" ht="15" hidden="false" customHeight="false" outlineLevel="0" collapsed="false">
      <c r="A146" s="22" t="s">
        <v>22</v>
      </c>
      <c r="B146" s="23" t="n">
        <f aca="false">B20+B35+B50+B65+B80+B96+B111+B126</f>
        <v>0</v>
      </c>
      <c r="C146" s="23" t="n">
        <f aca="false">C20+C35+C50+C65+C80+C96+C111+C126</f>
        <v>0</v>
      </c>
      <c r="D146" s="24" t="n">
        <f aca="false">D20+D35+D50+D65+D80+D96+D126</f>
        <v>0</v>
      </c>
      <c r="E146" s="63" t="n">
        <f aca="false">E20+E35+E50+E65+E80+E96+E126</f>
        <v>0</v>
      </c>
      <c r="F146" s="64" t="n">
        <f aca="false">F20+F35+F50+F65+F80+F96+F126</f>
        <v>0</v>
      </c>
      <c r="G146" s="27" t="n">
        <f aca="false">G20+G35+G50+G65+G80+G96+G126</f>
        <v>0</v>
      </c>
      <c r="H146" s="28" t="n">
        <f aca="false">H20+H35+H50+H65+H80+H96+H126</f>
        <v>0</v>
      </c>
      <c r="I146" s="23" t="n">
        <f aca="false">I20+I35+I50+I65+I80+I96+I126</f>
        <v>0</v>
      </c>
      <c r="J146" s="23" t="n">
        <f aca="false">J20+J35+J50+J65+J80+J96+J126</f>
        <v>0</v>
      </c>
      <c r="K146" s="23" t="n">
        <f aca="false">K20+K35+K50+K65+K80+K96+K126</f>
        <v>0</v>
      </c>
      <c r="L146" s="23" t="n">
        <f aca="false">L126+M126</f>
        <v>0</v>
      </c>
    </row>
    <row r="147" customFormat="false" ht="15" hidden="false" customHeight="false" outlineLevel="0" collapsed="false">
      <c r="A147" s="22" t="s">
        <v>23</v>
      </c>
      <c r="B147" s="23" t="n">
        <f aca="false">B21+B36+B51+B66+B81+B97+B112+B127</f>
        <v>0</v>
      </c>
      <c r="C147" s="23" t="n">
        <f aca="false">C21+C36+C51+C66+C81+C97+C112+C127</f>
        <v>0</v>
      </c>
      <c r="D147" s="24" t="n">
        <f aca="false">D21+D36+D51+D66+D81+D97+D127</f>
        <v>0</v>
      </c>
      <c r="E147" s="63" t="n">
        <f aca="false">E21+E36+E51+E66+E81+E97+E127</f>
        <v>0</v>
      </c>
      <c r="F147" s="64" t="n">
        <f aca="false">F21+F36+F51+F66+F81+F97+F127</f>
        <v>0</v>
      </c>
      <c r="G147" s="27" t="n">
        <f aca="false">G21+G36+G51+G66+G81+G97+G127</f>
        <v>0</v>
      </c>
      <c r="H147" s="28" t="n">
        <f aca="false">H21+H36+H51+H66+H81+H97+H127</f>
        <v>0</v>
      </c>
      <c r="I147" s="23" t="n">
        <f aca="false">I21+I36+I51+I66+I81+I97+I127</f>
        <v>0</v>
      </c>
      <c r="J147" s="23" t="n">
        <f aca="false">J21+J36+J51+J66+J81+J97+J127</f>
        <v>0</v>
      </c>
      <c r="K147" s="23" t="n">
        <f aca="false">K21+K36+K51+K66+K81+K97+K127</f>
        <v>0</v>
      </c>
      <c r="L147" s="23" t="n">
        <f aca="false">L127+M127</f>
        <v>0</v>
      </c>
    </row>
    <row r="148" s="31" customFormat="true" ht="24.75" hidden="false" customHeight="true" outlineLevel="0" collapsed="false">
      <c r="A148" s="32" t="s">
        <v>35</v>
      </c>
      <c r="B148" s="33" t="n">
        <f aca="false">B22+B37+B52+B67+B82+B98+B113+B128</f>
        <v>3229.86</v>
      </c>
      <c r="C148" s="33" t="n">
        <f aca="false">C22+C37+C52+C67+C82+C98+C113+C128</f>
        <v>2611.42</v>
      </c>
      <c r="D148" s="34" t="n">
        <f aca="false">D22+D37+D52+D67+D82+D128</f>
        <v>44859.86</v>
      </c>
      <c r="E148" s="35" t="n">
        <f aca="false">E22+E37+E52+E67+E82+E128</f>
        <v>6113.32</v>
      </c>
      <c r="F148" s="36" t="n">
        <f aca="false">F22+F37+F52+F67+F82+F128</f>
        <v>5507.08</v>
      </c>
      <c r="G148" s="37" t="n">
        <f aca="false">G22+G37+G52+G67+G82+G128</f>
        <v>4603.2</v>
      </c>
      <c r="H148" s="33" t="n">
        <f aca="false">H22+H37+H52+H67+H82+H128</f>
        <v>6282.82</v>
      </c>
      <c r="I148" s="38" t="n">
        <f aca="false">I22+I37+I52+I67+I82+I128</f>
        <v>98.98</v>
      </c>
      <c r="J148" s="38" t="n">
        <f aca="false">J22+J37+J52+J67+J82+J128</f>
        <v>225.9</v>
      </c>
      <c r="K148" s="38" t="n">
        <f aca="false">K22+K37+K52+K67+K82+K128</f>
        <v>9717.56</v>
      </c>
      <c r="L148" s="38" t="n">
        <f aca="false">SUM(L136:L147)</f>
        <v>6403.52</v>
      </c>
      <c r="Q148" s="4"/>
      <c r="XFD148" s="4"/>
    </row>
    <row r="149" customFormat="false" ht="24.75" hidden="false" customHeight="true" outlineLevel="0" collapsed="false">
      <c r="A149" s="39" t="s">
        <v>36</v>
      </c>
      <c r="B149" s="40" t="n">
        <v>3937.34</v>
      </c>
      <c r="C149" s="40" t="n">
        <v>2890.32</v>
      </c>
      <c r="D149" s="40" t="n">
        <v>43639.68</v>
      </c>
      <c r="E149" s="40" t="n">
        <v>5958.061</v>
      </c>
      <c r="F149" s="40" t="n">
        <v>5573.56</v>
      </c>
      <c r="G149" s="40" t="n">
        <v>4353.48</v>
      </c>
      <c r="H149" s="40" t="n">
        <v>6193.28</v>
      </c>
      <c r="I149" s="40" t="n">
        <v>88.85</v>
      </c>
      <c r="J149" s="40" t="n">
        <v>209.18</v>
      </c>
      <c r="K149" s="40" t="n">
        <v>7562.26</v>
      </c>
      <c r="L149" s="40" t="n">
        <v>5494.76</v>
      </c>
    </row>
    <row r="150" customFormat="false" ht="26.85" hidden="false" customHeight="false" outlineLevel="0" collapsed="false">
      <c r="A150" s="41" t="s">
        <v>26</v>
      </c>
      <c r="B150" s="42" t="n">
        <f aca="false">(B148-B149)/B149</f>
        <v>-0.179684761793495</v>
      </c>
      <c r="C150" s="42" t="n">
        <f aca="false">(C148-C149)/C149</f>
        <v>-0.0964945057986659</v>
      </c>
      <c r="D150" s="43" t="n">
        <f aca="false">(D148-D149)/D149</f>
        <v>0.0279603333479989</v>
      </c>
      <c r="E150" s="44" t="n">
        <f aca="false">(E148-E149)/E149</f>
        <v>0.0260586455895635</v>
      </c>
      <c r="F150" s="45" t="n">
        <f aca="false">(F148-F149)/F149</f>
        <v>-0.0119277445654125</v>
      </c>
      <c r="G150" s="46" t="n">
        <f aca="false">(G148-G149)/G149</f>
        <v>0.0573610077455278</v>
      </c>
      <c r="H150" s="42" t="n">
        <f aca="false">(H148-H149)/H149</f>
        <v>0.0144576056629122</v>
      </c>
      <c r="I150" s="47" t="n">
        <f aca="false">(I148-I149)/I149</f>
        <v>0.114012380416432</v>
      </c>
      <c r="J150" s="47" t="n">
        <f aca="false">(J148-J149)/J149</f>
        <v>0.0799311597667081</v>
      </c>
      <c r="K150" s="47" t="n">
        <f aca="false">(K148-K149)/K149</f>
        <v>0.285007391970125</v>
      </c>
      <c r="L150" s="47" t="n">
        <f aca="false">(L148-L149)/L149</f>
        <v>0.165386659289942</v>
      </c>
    </row>
    <row r="151" customFormat="false" ht="19.65" hidden="false" customHeight="true" outlineLevel="0" collapsed="false">
      <c r="A151" s="65"/>
      <c r="B151" s="66"/>
      <c r="C151" s="67"/>
      <c r="D151" s="68"/>
      <c r="I151" s="68"/>
      <c r="J151" s="68"/>
      <c r="K151" s="68"/>
    </row>
    <row r="152" customFormat="false" ht="19.65" hidden="false" customHeight="true" outlineLevel="0" collapsed="false">
      <c r="A152" s="69"/>
      <c r="B152" s="66"/>
      <c r="C152" s="67"/>
      <c r="D152" s="68"/>
      <c r="I152" s="68"/>
      <c r="J152" s="68"/>
      <c r="K152" s="68"/>
    </row>
    <row r="153" customFormat="false" ht="60.35" hidden="false" customHeight="true" outlineLevel="0" collapsed="false">
      <c r="A153" s="70" t="s">
        <v>37</v>
      </c>
      <c r="B153" s="14" t="s">
        <v>1</v>
      </c>
      <c r="C153" s="14" t="s">
        <v>2</v>
      </c>
      <c r="D153" s="15" t="s">
        <v>3</v>
      </c>
      <c r="E153" s="16" t="s">
        <v>4</v>
      </c>
      <c r="F153" s="17" t="s">
        <v>5</v>
      </c>
      <c r="G153" s="18" t="s">
        <v>6</v>
      </c>
      <c r="H153" s="14" t="s">
        <v>7</v>
      </c>
      <c r="I153" s="19" t="s">
        <v>8</v>
      </c>
      <c r="J153" s="19" t="s">
        <v>9</v>
      </c>
      <c r="K153" s="19" t="s">
        <v>10</v>
      </c>
      <c r="L153" s="20" t="s">
        <v>11</v>
      </c>
    </row>
    <row r="154" customFormat="false" ht="21" hidden="false" customHeight="true" outlineLevel="0" collapsed="false">
      <c r="A154" s="32" t="s">
        <v>35</v>
      </c>
      <c r="B154" s="71" t="n">
        <f aca="false">B22+B37+B52+B67+B82+B98+B113+B128</f>
        <v>3229.86</v>
      </c>
      <c r="C154" s="71" t="n">
        <f aca="false">C22+C37+C52+C67+C82+C98+C113+C128</f>
        <v>2611.42</v>
      </c>
      <c r="D154" s="72" t="n">
        <f aca="false">D22+D37+D52+D67+D82+D98+D113+D128</f>
        <v>49330.19</v>
      </c>
      <c r="E154" s="73" t="n">
        <f aca="false">E22+E37+E52+E67+E82+E113+E128</f>
        <v>6735.42</v>
      </c>
      <c r="F154" s="74" t="n">
        <f aca="false">F22+F37+F52+F67+F82+F128</f>
        <v>5507.08</v>
      </c>
      <c r="G154" s="75" t="n">
        <f aca="false">G22+G37+G52+G67+G82+G113+G128</f>
        <v>5196.58</v>
      </c>
      <c r="H154" s="76" t="n">
        <f aca="false">H22+H37+H52+H67+H82+H128</f>
        <v>6282.82</v>
      </c>
      <c r="I154" s="71" t="n">
        <f aca="false">I22+I37+I52+I67+I82+I98+I113+I128</f>
        <v>102.46</v>
      </c>
      <c r="J154" s="71" t="n">
        <f aca="false">J22+J37+J52+J67+J82+J98+J113+J128</f>
        <v>225.9</v>
      </c>
      <c r="K154" s="71" t="n">
        <f aca="false">K22+K37+K52+K67+K82+K98+K113+K128</f>
        <v>9717.56</v>
      </c>
      <c r="L154" s="77" t="n">
        <f aca="false">L148</f>
        <v>6403.52</v>
      </c>
    </row>
    <row r="155" customFormat="false" ht="21" hidden="false" customHeight="true" outlineLevel="0" collapsed="false">
      <c r="A155" s="39" t="s">
        <v>36</v>
      </c>
      <c r="B155" s="40" t="n">
        <v>3937.34</v>
      </c>
      <c r="C155" s="40" t="n">
        <v>2890.32</v>
      </c>
      <c r="D155" s="40" t="n">
        <v>47774.66</v>
      </c>
      <c r="E155" s="40" t="n">
        <v>6521.681</v>
      </c>
      <c r="F155" s="40" t="n">
        <v>5573.56</v>
      </c>
      <c r="G155" s="40" t="n">
        <v>4856.72</v>
      </c>
      <c r="H155" s="40" t="n">
        <v>6193.28</v>
      </c>
      <c r="I155" s="40" t="n">
        <v>92.53</v>
      </c>
      <c r="J155" s="40" t="n">
        <v>209.18</v>
      </c>
      <c r="K155" s="40" t="n">
        <v>7562.26</v>
      </c>
      <c r="L155" s="40" t="n">
        <v>5494.76</v>
      </c>
    </row>
    <row r="156" customFormat="false" ht="26.85" hidden="false" customHeight="false" outlineLevel="0" collapsed="false">
      <c r="A156" s="41" t="s">
        <v>26</v>
      </c>
      <c r="B156" s="42" t="n">
        <f aca="false">(B154-B155)/B155</f>
        <v>-0.179684761793495</v>
      </c>
      <c r="C156" s="42" t="n">
        <f aca="false">(C154-C155)/C155</f>
        <v>-0.0964945057986659</v>
      </c>
      <c r="D156" s="43" t="n">
        <f aca="false">(D154-D155)/D155</f>
        <v>0.0325597293628044</v>
      </c>
      <c r="E156" s="44" t="n">
        <f aca="false">(E154-E155)/E155</f>
        <v>0.0327736054554034</v>
      </c>
      <c r="F156" s="45" t="n">
        <f aca="false">(F154-F155)/F155</f>
        <v>-0.0119277445654125</v>
      </c>
      <c r="G156" s="46" t="n">
        <f aca="false">(G154-G155)/G155</f>
        <v>0.0699772686092671</v>
      </c>
      <c r="H156" s="42" t="n">
        <f aca="false">(H154-H155)/H155</f>
        <v>0.0144576056629122</v>
      </c>
      <c r="I156" s="47" t="n">
        <f aca="false">(I154-I155)/I155</f>
        <v>0.107316545985086</v>
      </c>
      <c r="J156" s="47" t="n">
        <f aca="false">(J154-J155)/J155</f>
        <v>0.0799311597667081</v>
      </c>
      <c r="K156" s="47" t="n">
        <f aca="false">(K154-K155)/K155</f>
        <v>0.285007391970125</v>
      </c>
      <c r="L156" s="47" t="n">
        <f aca="false">(L154-L155)/L155</f>
        <v>0.165386659289942</v>
      </c>
    </row>
    <row r="157" customFormat="false" ht="26.45" hidden="false" customHeight="true" outlineLevel="0" collapsed="false">
      <c r="A157" s="65"/>
      <c r="B157" s="66"/>
      <c r="C157" s="67"/>
      <c r="D157" s="68"/>
      <c r="I157" s="68"/>
      <c r="J157" s="68"/>
      <c r="K157" s="68"/>
    </row>
    <row r="158" customFormat="false" ht="26.45" hidden="false" customHeight="true" outlineLevel="0" collapsed="false">
      <c r="A158" s="78" t="s">
        <v>38</v>
      </c>
      <c r="B158" s="66"/>
      <c r="C158" s="67"/>
      <c r="D158" s="68"/>
      <c r="I158" s="68"/>
      <c r="J158" s="68"/>
      <c r="K158" s="68"/>
    </row>
    <row r="159" customFormat="false" ht="26.45" hidden="false" customHeight="true" outlineLevel="0" collapsed="false">
      <c r="A159" s="78"/>
      <c r="B159" s="66"/>
      <c r="C159" s="67"/>
      <c r="D159" s="68"/>
      <c r="I159" s="68"/>
      <c r="J159" s="68"/>
      <c r="K159" s="68"/>
    </row>
    <row r="160" customFormat="false" ht="26.45" hidden="false" customHeight="true" outlineLevel="0" collapsed="false">
      <c r="A160" s="78"/>
      <c r="B160" s="66"/>
      <c r="C160" s="67"/>
      <c r="D160" s="68"/>
      <c r="I160" s="68"/>
      <c r="J160" s="68"/>
      <c r="K160" s="68"/>
    </row>
    <row r="161" customFormat="false" ht="26.45" hidden="false" customHeight="true" outlineLevel="0" collapsed="false">
      <c r="A161" s="78"/>
      <c r="B161" s="66"/>
      <c r="C161" s="67"/>
      <c r="D161" s="68"/>
      <c r="I161" s="68"/>
      <c r="J161" s="68"/>
      <c r="K161" s="68"/>
    </row>
    <row r="162" customFormat="false" ht="29.85" hidden="false" customHeight="true" outlineLevel="0" collapsed="false">
      <c r="A162" s="69"/>
      <c r="B162" s="66"/>
      <c r="C162" s="67"/>
      <c r="D162" s="68"/>
      <c r="I162" s="68"/>
      <c r="J162" s="68"/>
      <c r="K162" s="68"/>
    </row>
    <row r="163" customFormat="false" ht="18.45" hidden="false" customHeight="true" outlineLevel="0" collapsed="false">
      <c r="A163" s="79" t="s">
        <v>39</v>
      </c>
      <c r="B163" s="79"/>
      <c r="C163" s="80" t="s">
        <v>40</v>
      </c>
      <c r="D163" s="80"/>
      <c r="E163" s="80"/>
      <c r="F163" s="80"/>
      <c r="G163" s="80"/>
      <c r="H163" s="80"/>
      <c r="I163" s="80"/>
      <c r="J163" s="80"/>
      <c r="K163" s="80"/>
    </row>
    <row r="164" customFormat="false" ht="17" hidden="false" customHeight="true" outlineLevel="0" collapsed="false">
      <c r="A164" s="81" t="s">
        <v>41</v>
      </c>
      <c r="B164" s="81"/>
      <c r="C164" s="82" t="s">
        <v>42</v>
      </c>
      <c r="D164" s="82"/>
      <c r="E164" s="82"/>
      <c r="F164" s="82"/>
      <c r="G164" s="82"/>
      <c r="H164" s="82"/>
      <c r="I164" s="82"/>
      <c r="J164" s="82"/>
      <c r="K164" s="82"/>
    </row>
    <row r="165" customFormat="false" ht="17" hidden="false" customHeight="true" outlineLevel="0" collapsed="false">
      <c r="A165" s="81" t="s">
        <v>43</v>
      </c>
      <c r="B165" s="81"/>
      <c r="C165" s="82" t="s">
        <v>44</v>
      </c>
      <c r="D165" s="82"/>
      <c r="E165" s="82"/>
      <c r="F165" s="82"/>
      <c r="G165" s="82"/>
      <c r="H165" s="82"/>
      <c r="I165" s="82"/>
      <c r="J165" s="82"/>
      <c r="K165" s="82"/>
    </row>
    <row r="166" customFormat="false" ht="17" hidden="false" customHeight="true" outlineLevel="0" collapsed="false">
      <c r="A166" s="81" t="s">
        <v>45</v>
      </c>
      <c r="B166" s="81"/>
      <c r="C166" s="82" t="s">
        <v>46</v>
      </c>
      <c r="D166" s="82"/>
      <c r="E166" s="82"/>
      <c r="F166" s="82"/>
      <c r="G166" s="82"/>
      <c r="H166" s="82"/>
      <c r="I166" s="82"/>
      <c r="J166" s="82"/>
      <c r="K166" s="82"/>
    </row>
    <row r="167" customFormat="false" ht="17" hidden="false" customHeight="true" outlineLevel="0" collapsed="false">
      <c r="A167" s="83" t="s">
        <v>47</v>
      </c>
      <c r="B167" s="83"/>
      <c r="C167" s="82" t="s">
        <v>48</v>
      </c>
      <c r="D167" s="82"/>
      <c r="E167" s="82"/>
      <c r="F167" s="82"/>
      <c r="G167" s="82"/>
      <c r="H167" s="82"/>
      <c r="I167" s="82"/>
      <c r="J167" s="82"/>
      <c r="K167" s="82"/>
    </row>
    <row r="168" customFormat="false" ht="17" hidden="false" customHeight="true" outlineLevel="0" collapsed="false">
      <c r="A168" s="81" t="s">
        <v>49</v>
      </c>
      <c r="B168" s="81"/>
      <c r="C168" s="82" t="s">
        <v>50</v>
      </c>
      <c r="D168" s="82"/>
      <c r="E168" s="82"/>
      <c r="F168" s="82"/>
      <c r="G168" s="82"/>
      <c r="H168" s="82"/>
      <c r="I168" s="82"/>
      <c r="J168" s="82"/>
      <c r="K168" s="82"/>
    </row>
    <row r="169" customFormat="false" ht="17" hidden="false" customHeight="true" outlineLevel="0" collapsed="false">
      <c r="A169" s="81" t="s">
        <v>33</v>
      </c>
      <c r="B169" s="81"/>
      <c r="C169" s="82" t="s">
        <v>51</v>
      </c>
      <c r="D169" s="82"/>
      <c r="E169" s="82"/>
      <c r="F169" s="82"/>
      <c r="G169" s="82"/>
      <c r="H169" s="82"/>
      <c r="I169" s="82"/>
      <c r="J169" s="82"/>
      <c r="K169" s="82"/>
    </row>
    <row r="170" s="60" customFormat="true" ht="17" hidden="false" customHeight="true" outlineLevel="0" collapsed="false">
      <c r="A170" s="83" t="s">
        <v>52</v>
      </c>
      <c r="B170" s="83"/>
      <c r="C170" s="84" t="s">
        <v>53</v>
      </c>
      <c r="D170" s="84"/>
      <c r="E170" s="84"/>
      <c r="F170" s="84"/>
      <c r="G170" s="84"/>
      <c r="H170" s="84"/>
      <c r="I170" s="84"/>
      <c r="J170" s="84"/>
      <c r="K170" s="84"/>
      <c r="L170" s="4"/>
      <c r="Q170" s="4"/>
      <c r="XFD170" s="4"/>
    </row>
    <row r="171" s="60" customFormat="true" ht="17" hidden="false" customHeight="true" outlineLevel="0" collapsed="false">
      <c r="A171" s="83" t="s">
        <v>54</v>
      </c>
      <c r="B171" s="83"/>
      <c r="C171" s="82" t="s">
        <v>55</v>
      </c>
      <c r="D171" s="82"/>
      <c r="E171" s="82"/>
      <c r="F171" s="82"/>
      <c r="G171" s="82"/>
      <c r="H171" s="82"/>
      <c r="I171" s="82"/>
      <c r="J171" s="82"/>
      <c r="K171" s="82"/>
      <c r="L171" s="4"/>
      <c r="Q171" s="4"/>
      <c r="XFD171" s="4"/>
    </row>
    <row r="172" s="60" customFormat="true" ht="25.1" hidden="false" customHeight="true" outlineLevel="0" collapsed="false">
      <c r="A172" s="1"/>
      <c r="B172" s="2"/>
      <c r="C172" s="3"/>
      <c r="D172" s="2"/>
      <c r="E172" s="2"/>
      <c r="F172" s="2"/>
      <c r="G172" s="2"/>
      <c r="H172" s="2"/>
      <c r="I172" s="2"/>
      <c r="J172" s="2"/>
      <c r="K172" s="2"/>
      <c r="Q172" s="4"/>
      <c r="XFD172" s="4"/>
    </row>
    <row r="173" s="60" customFormat="true" ht="25.1" hidden="false" customHeight="true" outlineLevel="0" collapsed="false">
      <c r="A173" s="1"/>
      <c r="B173" s="2"/>
      <c r="C173" s="3"/>
      <c r="D173" s="2"/>
      <c r="E173" s="2"/>
      <c r="F173" s="2"/>
      <c r="G173" s="2"/>
      <c r="H173" s="2"/>
      <c r="I173" s="2"/>
      <c r="J173" s="2"/>
      <c r="K173" s="2"/>
      <c r="Q173" s="4"/>
      <c r="XFD173" s="4"/>
    </row>
    <row r="174" s="60" customFormat="true" ht="18.45" hidden="false" customHeight="true" outlineLevel="0" collapsed="false">
      <c r="A174" s="79" t="s">
        <v>56</v>
      </c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Q174" s="4"/>
      <c r="XFD174" s="4"/>
    </row>
    <row r="175" s="60" customFormat="true" ht="17.6" hidden="false" customHeight="true" outlineLevel="0" collapsed="false">
      <c r="A175" s="85" t="s">
        <v>57</v>
      </c>
      <c r="B175" s="85"/>
      <c r="C175" s="85"/>
      <c r="D175" s="86" t="s">
        <v>58</v>
      </c>
      <c r="E175" s="86"/>
      <c r="F175" s="86"/>
      <c r="G175" s="86"/>
      <c r="H175" s="86"/>
      <c r="I175" s="86"/>
      <c r="J175" s="86"/>
      <c r="K175" s="86"/>
      <c r="Q175" s="4"/>
      <c r="XFD175" s="4"/>
    </row>
    <row r="176" s="60" customFormat="true" ht="17" hidden="false" customHeight="true" outlineLevel="0" collapsed="false">
      <c r="A176" s="87" t="s">
        <v>59</v>
      </c>
      <c r="B176" s="87"/>
      <c r="C176" s="87"/>
      <c r="D176" s="87"/>
      <c r="E176" s="88" t="s">
        <v>60</v>
      </c>
      <c r="F176" s="89" t="s">
        <v>61</v>
      </c>
      <c r="G176" s="89"/>
      <c r="H176" s="89"/>
      <c r="I176" s="89"/>
      <c r="J176" s="89"/>
      <c r="K176" s="90"/>
      <c r="Q176" s="4"/>
      <c r="XFD176" s="4"/>
    </row>
    <row r="177" s="60" customFormat="true" ht="17" hidden="false" customHeight="true" outlineLevel="0" collapsed="false">
      <c r="A177" s="87" t="s">
        <v>62</v>
      </c>
      <c r="B177" s="87"/>
      <c r="C177" s="87"/>
      <c r="D177" s="87"/>
      <c r="E177" s="88" t="s">
        <v>63</v>
      </c>
      <c r="F177" s="89" t="s">
        <v>64</v>
      </c>
      <c r="G177" s="89" t="s">
        <v>65</v>
      </c>
      <c r="H177" s="89"/>
      <c r="I177" s="89"/>
      <c r="J177" s="89"/>
      <c r="K177" s="90"/>
      <c r="Q177" s="4"/>
      <c r="XFD177" s="4"/>
    </row>
    <row r="178" s="60" customFormat="true" ht="17" hidden="false" customHeight="true" outlineLevel="0" collapsed="false">
      <c r="A178" s="87" t="s">
        <v>66</v>
      </c>
      <c r="B178" s="87"/>
      <c r="C178" s="87"/>
      <c r="D178" s="87"/>
      <c r="E178" s="88" t="s">
        <v>67</v>
      </c>
      <c r="F178" s="89" t="s">
        <v>68</v>
      </c>
      <c r="G178" s="89"/>
      <c r="H178" s="89"/>
      <c r="I178" s="89"/>
      <c r="J178" s="89"/>
      <c r="K178" s="90"/>
      <c r="Q178" s="4"/>
      <c r="XFD178" s="4"/>
    </row>
    <row r="179" s="60" customFormat="true" ht="17" hidden="false" customHeight="true" outlineLevel="0" collapsed="false">
      <c r="A179" s="87" t="s">
        <v>69</v>
      </c>
      <c r="B179" s="87"/>
      <c r="C179" s="87"/>
      <c r="D179" s="87"/>
      <c r="E179" s="88" t="s">
        <v>70</v>
      </c>
      <c r="F179" s="89"/>
      <c r="G179" s="89"/>
      <c r="H179" s="89"/>
      <c r="I179" s="89"/>
      <c r="J179" s="89"/>
      <c r="K179" s="90"/>
      <c r="Q179" s="4"/>
      <c r="XFD179" s="4"/>
    </row>
    <row r="180" customFormat="false" ht="17" hidden="false" customHeight="true" outlineLevel="0" collapsed="false">
      <c r="A180" s="91" t="s">
        <v>71</v>
      </c>
      <c r="B180" s="91"/>
      <c r="C180" s="91"/>
      <c r="D180" s="91"/>
      <c r="E180" s="88" t="s">
        <v>72</v>
      </c>
      <c r="F180" s="89" t="s">
        <v>73</v>
      </c>
      <c r="G180" s="89" t="s">
        <v>74</v>
      </c>
      <c r="H180" s="89" t="s">
        <v>75</v>
      </c>
      <c r="I180" s="89" t="s">
        <v>76</v>
      </c>
      <c r="J180" s="89" t="s">
        <v>77</v>
      </c>
      <c r="K180" s="90" t="s">
        <v>78</v>
      </c>
      <c r="L180" s="60"/>
    </row>
    <row r="182" customFormat="false" ht="15" hidden="false" customHeight="true" outlineLevel="0" collapsed="false">
      <c r="A182" s="4"/>
      <c r="B182" s="4"/>
    </row>
    <row r="183" customFormat="false" ht="18.45" hidden="false" customHeight="true" outlineLevel="0" collapsed="false">
      <c r="A183" s="79" t="s">
        <v>79</v>
      </c>
      <c r="B183" s="79"/>
      <c r="C183" s="79"/>
      <c r="D183" s="79"/>
      <c r="E183" s="79"/>
      <c r="F183" s="79"/>
      <c r="G183" s="79"/>
      <c r="H183" s="79"/>
      <c r="I183" s="79"/>
      <c r="J183" s="79"/>
      <c r="K183" s="79"/>
    </row>
    <row r="184" customFormat="false" ht="17.6" hidden="false" customHeight="true" outlineLevel="0" collapsed="false">
      <c r="A184" s="92" t="s">
        <v>80</v>
      </c>
      <c r="B184" s="93"/>
      <c r="C184" s="93"/>
      <c r="D184" s="93"/>
      <c r="E184" s="93"/>
      <c r="F184" s="93"/>
      <c r="G184" s="93"/>
      <c r="H184" s="93"/>
      <c r="I184" s="93"/>
      <c r="J184" s="93"/>
      <c r="K184" s="94"/>
    </row>
    <row r="185" customFormat="false" ht="17" hidden="false" customHeight="true" outlineLevel="0" collapsed="false">
      <c r="A185" s="95" t="s">
        <v>81</v>
      </c>
      <c r="B185" s="31"/>
      <c r="C185" s="31"/>
      <c r="D185" s="31"/>
      <c r="E185" s="31"/>
      <c r="F185" s="31"/>
      <c r="G185" s="31"/>
      <c r="H185" s="31"/>
      <c r="I185" s="31"/>
      <c r="J185" s="31"/>
      <c r="K185" s="96"/>
    </row>
    <row r="186" customFormat="false" ht="17" hidden="false" customHeight="true" outlineLevel="0" collapsed="false">
      <c r="A186" s="95" t="s">
        <v>82</v>
      </c>
      <c r="B186" s="31"/>
      <c r="C186" s="31"/>
      <c r="D186" s="31"/>
      <c r="E186" s="31"/>
      <c r="F186" s="31"/>
      <c r="G186" s="31"/>
      <c r="H186" s="31"/>
      <c r="I186" s="31"/>
      <c r="J186" s="31"/>
      <c r="K186" s="96"/>
    </row>
    <row r="187" customFormat="false" ht="17" hidden="false" customHeight="true" outlineLevel="0" collapsed="false">
      <c r="A187" s="95" t="s">
        <v>83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96"/>
    </row>
    <row r="188" customFormat="false" ht="17" hidden="false" customHeight="true" outlineLevel="0" collapsed="false">
      <c r="A188" s="97" t="s">
        <v>84</v>
      </c>
      <c r="B188" s="31"/>
      <c r="C188" s="98"/>
      <c r="D188" s="99"/>
      <c r="E188" s="99"/>
      <c r="F188" s="99"/>
      <c r="G188" s="99"/>
      <c r="H188" s="99"/>
      <c r="I188" s="99"/>
      <c r="J188" s="99"/>
      <c r="K188" s="100"/>
    </row>
    <row r="189" customFormat="false" ht="17" hidden="false" customHeight="true" outlineLevel="0" collapsed="false">
      <c r="A189" s="95" t="s">
        <v>85</v>
      </c>
      <c r="B189" s="99"/>
      <c r="C189" s="98"/>
      <c r="D189" s="99"/>
      <c r="E189" s="99"/>
      <c r="F189" s="99"/>
      <c r="G189" s="99"/>
      <c r="H189" s="99"/>
      <c r="I189" s="99"/>
      <c r="J189" s="99"/>
      <c r="K189" s="100"/>
    </row>
    <row r="190" customFormat="false" ht="17.6" hidden="false" customHeight="true" outlineLevel="0" collapsed="false">
      <c r="A190" s="101" t="s">
        <v>86</v>
      </c>
      <c r="B190" s="102"/>
      <c r="C190" s="103"/>
      <c r="D190" s="102"/>
      <c r="E190" s="102"/>
      <c r="F190" s="102"/>
      <c r="G190" s="102"/>
      <c r="H190" s="102"/>
      <c r="I190" s="102"/>
      <c r="J190" s="102"/>
      <c r="K190" s="104"/>
    </row>
    <row r="191" customFormat="false" ht="17" hidden="false" customHeight="true" outlineLevel="0" collapsed="false">
      <c r="A191" s="95" t="s">
        <v>87</v>
      </c>
      <c r="B191" s="99"/>
      <c r="C191" s="98"/>
      <c r="D191" s="99"/>
      <c r="E191" s="99"/>
      <c r="F191" s="99"/>
      <c r="G191" s="99"/>
      <c r="H191" s="99"/>
      <c r="I191" s="99"/>
      <c r="J191" s="99"/>
      <c r="K191" s="100"/>
    </row>
    <row r="192" customFormat="false" ht="17" hidden="false" customHeight="true" outlineLevel="0" collapsed="false">
      <c r="A192" s="95" t="s">
        <v>88</v>
      </c>
      <c r="B192" s="31"/>
      <c r="C192" s="31"/>
      <c r="D192" s="31"/>
      <c r="E192" s="31"/>
      <c r="F192" s="31"/>
      <c r="G192" s="31"/>
      <c r="H192" s="31"/>
      <c r="I192" s="31"/>
      <c r="J192" s="31"/>
      <c r="K192" s="96"/>
    </row>
    <row r="193" customFormat="false" ht="17" hidden="false" customHeight="true" outlineLevel="0" collapsed="false">
      <c r="A193" s="95" t="s">
        <v>89</v>
      </c>
      <c r="B193" s="99"/>
      <c r="C193" s="98"/>
      <c r="D193" s="99"/>
      <c r="E193" s="99"/>
      <c r="F193" s="99"/>
      <c r="G193" s="99"/>
      <c r="H193" s="99"/>
      <c r="I193" s="99"/>
      <c r="J193" s="99"/>
      <c r="K193" s="100"/>
    </row>
    <row r="194" customFormat="false" ht="17" hidden="false" customHeight="true" outlineLevel="0" collapsed="false">
      <c r="A194" s="95" t="s">
        <v>90</v>
      </c>
      <c r="B194" s="99"/>
      <c r="C194" s="98"/>
      <c r="D194" s="99"/>
      <c r="E194" s="99"/>
      <c r="F194" s="99"/>
      <c r="G194" s="99"/>
      <c r="H194" s="99"/>
      <c r="I194" s="99"/>
      <c r="J194" s="99"/>
      <c r="K194" s="100"/>
    </row>
    <row r="195" customFormat="false" ht="17.6" hidden="false" customHeight="true" outlineLevel="0" collapsed="false">
      <c r="A195" s="105" t="s">
        <v>91</v>
      </c>
      <c r="B195" s="106"/>
      <c r="C195" s="103"/>
      <c r="D195" s="102"/>
      <c r="E195" s="102"/>
      <c r="F195" s="102"/>
      <c r="G195" s="102"/>
      <c r="H195" s="102"/>
      <c r="I195" s="102"/>
      <c r="J195" s="102"/>
      <c r="K195" s="104"/>
    </row>
    <row r="196" customFormat="false" ht="17" hidden="false" customHeight="true" outlineLevel="0" collapsed="false">
      <c r="A196" s="95" t="s">
        <v>92</v>
      </c>
      <c r="B196" s="99"/>
      <c r="C196" s="98"/>
      <c r="D196" s="99"/>
      <c r="E196" s="99"/>
      <c r="F196" s="99"/>
      <c r="G196" s="99"/>
      <c r="H196" s="99"/>
      <c r="I196" s="99"/>
      <c r="J196" s="99"/>
      <c r="K196" s="100"/>
    </row>
    <row r="197" customFormat="false" ht="17" hidden="false" customHeight="true" outlineLevel="0" collapsed="false">
      <c r="A197" s="95" t="s">
        <v>93</v>
      </c>
      <c r="B197" s="99"/>
      <c r="C197" s="98"/>
      <c r="D197" s="99"/>
      <c r="E197" s="99"/>
      <c r="F197" s="99"/>
      <c r="G197" s="99"/>
      <c r="H197" s="99"/>
      <c r="I197" s="99"/>
      <c r="J197" s="99"/>
      <c r="K197" s="100"/>
    </row>
    <row r="198" customFormat="false" ht="17.6" hidden="false" customHeight="true" outlineLevel="0" collapsed="false">
      <c r="A198" s="105" t="s">
        <v>94</v>
      </c>
      <c r="B198" s="102"/>
      <c r="C198" s="103"/>
      <c r="D198" s="102"/>
      <c r="E198" s="102"/>
      <c r="F198" s="102"/>
      <c r="G198" s="102"/>
      <c r="H198" s="102"/>
      <c r="I198" s="102"/>
      <c r="J198" s="102"/>
      <c r="K198" s="104"/>
    </row>
    <row r="199" customFormat="false" ht="17" hidden="false" customHeight="true" outlineLevel="0" collapsed="false">
      <c r="A199" s="95" t="s">
        <v>95</v>
      </c>
      <c r="B199" s="99"/>
      <c r="C199" s="98"/>
      <c r="D199" s="99"/>
      <c r="E199" s="99"/>
      <c r="F199" s="99"/>
      <c r="G199" s="99"/>
      <c r="H199" s="99"/>
      <c r="I199" s="99"/>
      <c r="J199" s="99"/>
      <c r="K199" s="100"/>
    </row>
    <row r="200" customFormat="false" ht="17.6" hidden="false" customHeight="true" outlineLevel="0" collapsed="false">
      <c r="A200" s="105" t="s">
        <v>96</v>
      </c>
      <c r="B200" s="106"/>
      <c r="C200" s="103"/>
      <c r="D200" s="102"/>
      <c r="E200" s="102"/>
      <c r="F200" s="102"/>
      <c r="G200" s="102"/>
      <c r="H200" s="102"/>
      <c r="I200" s="102"/>
      <c r="J200" s="102"/>
      <c r="K200" s="104"/>
    </row>
    <row r="201" customFormat="false" ht="17" hidden="false" customHeight="true" outlineLevel="0" collapsed="false">
      <c r="A201" s="107" t="s">
        <v>97</v>
      </c>
      <c r="B201" s="99"/>
      <c r="C201" s="98"/>
      <c r="D201" s="99"/>
      <c r="E201" s="99"/>
      <c r="F201" s="99"/>
      <c r="G201" s="99"/>
      <c r="H201" s="99"/>
      <c r="I201" s="99"/>
      <c r="J201" s="99"/>
      <c r="K201" s="100"/>
    </row>
    <row r="202" customFormat="false" ht="17" hidden="false" customHeight="true" outlineLevel="0" collapsed="false">
      <c r="A202" s="95" t="s">
        <v>98</v>
      </c>
      <c r="B202" s="31"/>
      <c r="C202" s="98"/>
      <c r="D202" s="99"/>
      <c r="E202" s="99"/>
      <c r="F202" s="99"/>
      <c r="G202" s="99"/>
      <c r="H202" s="99"/>
      <c r="I202" s="99"/>
      <c r="J202" s="99"/>
      <c r="K202" s="100"/>
    </row>
    <row r="203" customFormat="false" ht="17" hidden="false" customHeight="true" outlineLevel="0" collapsed="false">
      <c r="A203" s="95" t="s">
        <v>99</v>
      </c>
      <c r="B203" s="31"/>
      <c r="C203" s="98"/>
      <c r="D203" s="99"/>
      <c r="E203" s="99"/>
      <c r="F203" s="99"/>
      <c r="G203" s="99"/>
      <c r="H203" s="99"/>
      <c r="I203" s="99"/>
      <c r="J203" s="99"/>
      <c r="K203" s="100"/>
    </row>
    <row r="204" customFormat="false" ht="17" hidden="false" customHeight="true" outlineLevel="0" collapsed="false">
      <c r="A204" s="95" t="s">
        <v>100</v>
      </c>
      <c r="B204" s="31"/>
      <c r="C204" s="98"/>
      <c r="D204" s="99"/>
      <c r="E204" s="99"/>
      <c r="F204" s="99"/>
      <c r="G204" s="99"/>
      <c r="H204" s="99"/>
      <c r="I204" s="99"/>
      <c r="J204" s="99"/>
      <c r="K204" s="100"/>
    </row>
    <row r="205" customFormat="false" ht="17" hidden="false" customHeight="true" outlineLevel="0" collapsed="false">
      <c r="A205" s="95" t="s">
        <v>101</v>
      </c>
      <c r="B205" s="31"/>
      <c r="C205" s="98"/>
      <c r="D205" s="99"/>
      <c r="E205" s="99"/>
      <c r="F205" s="99"/>
      <c r="G205" s="99"/>
      <c r="H205" s="99"/>
      <c r="I205" s="99"/>
      <c r="J205" s="99"/>
      <c r="K205" s="100"/>
    </row>
    <row r="206" customFormat="false" ht="17" hidden="false" customHeight="true" outlineLevel="0" collapsed="false">
      <c r="A206" s="95" t="s">
        <v>102</v>
      </c>
      <c r="B206" s="31"/>
      <c r="C206" s="98"/>
      <c r="D206" s="99"/>
      <c r="E206" s="99"/>
      <c r="F206" s="99"/>
      <c r="G206" s="99"/>
      <c r="H206" s="99"/>
      <c r="I206" s="99"/>
      <c r="J206" s="99"/>
      <c r="K206" s="100"/>
    </row>
    <row r="207" customFormat="false" ht="17" hidden="false" customHeight="true" outlineLevel="0" collapsed="false">
      <c r="A207" s="108" t="s">
        <v>103</v>
      </c>
      <c r="B207" s="99"/>
      <c r="C207" s="98"/>
      <c r="D207" s="99"/>
      <c r="E207" s="99"/>
      <c r="F207" s="99"/>
      <c r="G207" s="99"/>
      <c r="H207" s="99"/>
      <c r="I207" s="99"/>
      <c r="J207" s="99"/>
      <c r="K207" s="100"/>
    </row>
    <row r="208" customFormat="false" ht="17" hidden="false" customHeight="true" outlineLevel="0" collapsed="false">
      <c r="A208" s="108" t="s">
        <v>104</v>
      </c>
      <c r="B208" s="99"/>
      <c r="C208" s="98"/>
      <c r="D208" s="99"/>
      <c r="E208" s="99"/>
      <c r="F208" s="99"/>
      <c r="G208" s="99"/>
      <c r="H208" s="99"/>
      <c r="I208" s="99"/>
      <c r="J208" s="99"/>
      <c r="K208" s="100"/>
    </row>
    <row r="209" customFormat="false" ht="17" hidden="false" customHeight="true" outlineLevel="0" collapsed="false">
      <c r="A209" s="109" t="s">
        <v>105</v>
      </c>
      <c r="B209" s="110"/>
      <c r="C209" s="111"/>
      <c r="D209" s="110"/>
      <c r="E209" s="110"/>
      <c r="F209" s="110"/>
      <c r="G209" s="110"/>
      <c r="H209" s="110"/>
      <c r="I209" s="110"/>
      <c r="J209" s="110"/>
      <c r="K209" s="112"/>
    </row>
    <row r="212" s="4" customFormat="true" ht="15" hidden="false" customHeight="true" outlineLevel="0" collapsed="false"/>
    <row r="213" s="4" customFormat="true" ht="15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28">
    <mergeCell ref="B5:K5"/>
    <mergeCell ref="A163:B163"/>
    <mergeCell ref="C163:K163"/>
    <mergeCell ref="A164:B164"/>
    <mergeCell ref="C164:K164"/>
    <mergeCell ref="A165:B165"/>
    <mergeCell ref="C165:K165"/>
    <mergeCell ref="A166:B166"/>
    <mergeCell ref="C166:K166"/>
    <mergeCell ref="A167:B167"/>
    <mergeCell ref="C167:K167"/>
    <mergeCell ref="A168:B168"/>
    <mergeCell ref="C168:K168"/>
    <mergeCell ref="A169:B169"/>
    <mergeCell ref="C169:K169"/>
    <mergeCell ref="A170:B170"/>
    <mergeCell ref="C170:K170"/>
    <mergeCell ref="A171:B171"/>
    <mergeCell ref="C171:K171"/>
    <mergeCell ref="A174:K174"/>
    <mergeCell ref="A175:C175"/>
    <mergeCell ref="D175:K175"/>
    <mergeCell ref="A176:D176"/>
    <mergeCell ref="A177:D177"/>
    <mergeCell ref="A178:D178"/>
    <mergeCell ref="A179:D179"/>
    <mergeCell ref="A180:D180"/>
    <mergeCell ref="A183:K183"/>
  </mergeCells>
  <printOptions headings="false" gridLines="false" gridLinesSet="true" horizontalCentered="true" verticalCentered="false"/>
  <pageMargins left="0.236111111111111" right="0.236111111111111" top="0.98125" bottom="0.747916666666667" header="0.511811023622047" footer="0.511811023622047"/>
  <pageSetup paperSize="9" scale="42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84" man="true" max="16383" min="0"/>
    <brk id="159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3632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2022-06-15T07:45:42Z</dcterms:created>
  <dc:creator>nrribas</dc:creator>
  <dc:description/>
  <dc:language>es-ES</dc:language>
  <cp:lastModifiedBy/>
  <cp:lastPrinted>2025-08-20T11:55:59Z</cp:lastPrinted>
  <dcterms:modified xsi:type="dcterms:W3CDTF">2025-08-20T12:09:37Z</dcterms:modified>
  <cp:revision>256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