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<sst xmlns="http://schemas.openxmlformats.org/spreadsheetml/2006/main" count="27" uniqueCount="24">
  <si>
    <t xml:space="preserve">ALTERNATIVAS</t>
  </si>
  <si>
    <t xml:space="preserve">ESCENARIO 1: TRASLADO DE RESIDUOS PARA SU INCINERACIÓN EN MALLORCA</t>
  </si>
  <si>
    <t xml:space="preserve">ESCENARIO 2: INICINERACIÓN EN IBIZA</t>
  </si>
  <si>
    <t xml:space="preserve">PESO (%)</t>
  </si>
  <si>
    <t xml:space="preserve">PUNTOS</t>
  </si>
  <si>
    <t xml:space="preserve">DESCRIPCIÓN </t>
  </si>
  <si>
    <t xml:space="preserve">COMENTARIOS</t>
  </si>
  <si>
    <t xml:space="preserve">Aspectos técnicos</t>
  </si>
  <si>
    <t xml:space="preserve">Autonomia gestión</t>
  </si>
  <si>
    <t xml:space="preserve">Aspectos medioambientales</t>
  </si>
  <si>
    <t xml:space="preserve">Aspectos sociales </t>
  </si>
  <si>
    <r>
      <rPr>
        <b val="true"/>
        <sz val="8"/>
        <color theme="1"/>
        <rFont val="Arial"/>
        <family val="2"/>
        <charset val="1"/>
      </rPr>
      <t xml:space="preserve">Riesgos sobre la salud de la población</t>
    </r>
    <r>
      <rPr>
        <sz val="8"/>
        <color theme="1"/>
        <rFont val="Arial"/>
        <family val="2"/>
        <charset val="1"/>
      </rPr>
      <t xml:space="preserve">  </t>
    </r>
    <r>
      <rPr>
        <b val="true"/>
        <sz val="8"/>
        <color theme="1"/>
        <rFont val="Arial"/>
        <family val="2"/>
        <charset val="1"/>
      </rPr>
      <t xml:space="preserve">.</t>
    </r>
  </si>
  <si>
    <t xml:space="preserve">Aceptación social.</t>
  </si>
  <si>
    <t xml:space="preserve">Empleos generados.</t>
  </si>
  <si>
    <t xml:space="preserve">Sensibilidad ambiental y social</t>
  </si>
  <si>
    <t xml:space="preserve">Aspectos económicos</t>
  </si>
  <si>
    <t xml:space="preserve">CAPEX. Inversión requerida.</t>
  </si>
  <si>
    <t xml:space="preserve">OPEX. Costos de operación y mantenimiento requeridos. </t>
  </si>
  <si>
    <t xml:space="preserve">Ingresos</t>
  </si>
  <si>
    <t xml:space="preserve">Atractivo de inversión</t>
  </si>
  <si>
    <t xml:space="preserve">Autonomía político-económica</t>
  </si>
  <si>
    <t xml:space="preserve">TOTAL PUNTUACIONES</t>
  </si>
  <si>
    <t xml:space="preserve">Subcriterios metodología</t>
  </si>
  <si>
    <t xml:space="preserve">Subcriterio propuesto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</si>
</sst>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\ %"/>
    <numFmt numFmtId="166" formatCode="General"/>
  </numFmts>
  <fonts count="13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206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8"/>
      <color theme="1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theme="1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1"/>
      <color theme="1"/>
      <name val="Aptos Narrow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D9D9D9"/>
        <bgColor rgb="FFD9E2F3"/>
      </patternFill>
    </fill>
    <fill>
      <patternFill patternType="solid">
        <fgColor rgb="FFD9E2F3"/>
        <bgColor rgb="FFDEEAF6"/>
      </patternFill>
    </fill>
    <fill>
      <patternFill patternType="solid">
        <fgColor rgb="FFF2F2F2"/>
        <bgColor rgb="FFDEEAF6"/>
      </patternFill>
    </fill>
    <fill>
      <patternFill patternType="solid">
        <fgColor theme="7" tint="0.5999"/>
        <bgColor rgb="FFC1E5F5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2F2F2"/>
      </patternFill>
    </fill>
    <fill>
      <patternFill patternType="solid">
        <fgColor theme="9" tint="0.5999"/>
        <bgColor rgb="FFC1E5F5"/>
      </patternFill>
    </fill>
    <fill>
      <patternFill patternType="solid">
        <fgColor theme="4" tint="0.7999"/>
        <bgColor rgb="FFD9E2F3"/>
      </patternFill>
    </fill>
    <fill>
      <patternFill patternType="solid">
        <fgColor rgb="FFDEEAF6"/>
        <bgColor rgb="FFD9E2F3"/>
      </patternFill>
    </fill>
    <fill>
      <patternFill patternType="solid">
        <fgColor theme="0" tint="-0.25"/>
        <bgColor rgb="FFA6A6A6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 style="mediumDashed">
        <color rgb="FFA6A6A6"/>
      </top>
      <bottom/>
      <diagonal/>
    </border>
    <border diagonalUp="false" diagonalDown="false">
      <left/>
      <right style="medium">
        <color theme="0" tint="-0.25"/>
      </right>
      <top style="mediumDashed">
        <color rgb="FFA6A6A6"/>
      </top>
      <bottom/>
      <diagonal/>
    </border>
    <border diagonalUp="false" diagonalDown="false">
      <left style="medium">
        <color theme="0" tint="-0.25"/>
      </left>
      <right/>
      <top style="medium">
        <color theme="0" tint="-0.25"/>
      </top>
      <bottom style="mediumDashed">
        <color rgb="FFA6A6A6"/>
      </bottom>
      <diagonal/>
    </border>
    <border diagonalUp="false" diagonalDown="false">
      <left/>
      <right/>
      <top/>
      <bottom style="mediumDashed">
        <color rgb="FFA6A6A6"/>
      </bottom>
      <diagonal/>
    </border>
    <border diagonalUp="false" diagonalDown="false">
      <left/>
      <right style="medium">
        <color theme="0" tint="-0.25"/>
      </right>
      <top/>
      <bottom style="mediumDashed">
        <color rgb="FFA6A6A6"/>
      </bottom>
      <diagonal/>
    </border>
    <border diagonalUp="false" diagonalDown="false">
      <left style="medium">
        <color theme="0" tint="-0.25"/>
      </left>
      <right style="medium">
        <color rgb="FFA6A6A6"/>
      </right>
      <top style="mediumDashed">
        <color rgb="FFA6A6A6"/>
      </top>
      <bottom style="mediumDashed">
        <color rgb="FFA6A6A6"/>
      </bottom>
      <diagonal/>
    </border>
    <border diagonalUp="false" diagonalDown="false">
      <left style="medium">
        <color theme="0" tint="-0.25"/>
      </left>
      <right/>
      <top/>
      <bottom style="mediumDashed">
        <color rgb="FFA6A6A6"/>
      </bottom>
      <diagonal/>
    </border>
    <border diagonalUp="false" diagonalDown="false">
      <left/>
      <right style="medium">
        <color rgb="FFA6A6A6"/>
      </right>
      <top/>
      <bottom style="mediumDashed">
        <color rgb="FFA6A6A6"/>
      </bottom>
      <diagonal/>
    </border>
    <border diagonalUp="false" diagonalDown="false">
      <left style="medium">
        <color theme="0" tint="-0.25"/>
      </left>
      <right/>
      <top style="mediumDashed">
        <color rgb="FFA6A6A6"/>
      </top>
      <bottom style="mediumDashed">
        <color rgb="FFA6A6A6"/>
      </bottom>
      <diagonal/>
    </border>
    <border diagonalUp="false" diagonalDown="false">
      <left/>
      <right style="medium">
        <color rgb="FFA6A6A6"/>
      </right>
      <top/>
      <bottom/>
      <diagonal/>
    </border>
    <border diagonalUp="false" diagonalDown="false">
      <left/>
      <right/>
      <top style="mediumDashed">
        <color rgb="FFA6A6A6"/>
      </top>
      <bottom style="mediumDashed">
        <color rgb="FFA6A6A6"/>
      </bottom>
      <diagonal/>
    </border>
    <border diagonalUp="false" diagonalDown="false">
      <left/>
      <right style="medium">
        <color rgb="FFA6A6A6"/>
      </right>
      <top style="mediumDashed">
        <color rgb="FFA6A6A6"/>
      </top>
      <bottom style="mediumDashed">
        <color rgb="FFA6A6A6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4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5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9" fillId="8" borderId="1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1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9" fillId="8" borderId="1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0" fillId="8" borderId="1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0" fillId="8" borderId="1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11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1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6" fillId="10" borderId="1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11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11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6" fillId="9" borderId="13" xfId="0" applyFont="true" applyBorder="true" applyAlignment="true" applyProtection="false">
      <alignment horizontal="justify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EEA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1E5F5"/>
      <rgbColor rgb="FFD9E2F3"/>
      <rgbColor rgb="FFB4E5A2"/>
      <rgbColor rgb="FF96DCF8"/>
      <rgbColor rgb="FFFF99CC"/>
      <rgbColor rgb="FFCC99FF"/>
      <rgbColor rgb="FFFBE3D6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sites/P-104078/Documentos%20compartidos/6.0%20DOCUMENTOS%20FINALES/Metodolog&#237;a/Matriz%20An&#225;lisis%20Multicriterio_V0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EMPLO ESTUDIO ALTERNATIVAS"/>
      <sheetName val="Matriz de Decisión"/>
      <sheetName val="CRITERIOS TÉCNICOS"/>
      <sheetName val="CRITERIOS AMBIENTALES"/>
      <sheetName val="CRITERIOS SOCIALES"/>
      <sheetName val="CRITERIOS ECONÓMICOS"/>
    </sheetNames>
    <sheetDataSet>
      <sheetData sheetId="0"/>
      <sheetData sheetId="1"/>
      <sheetData sheetId="2">
        <row r="1">
          <cell r="A1" t="str">
            <v>Tecnología probada. Número de experiencias. </v>
          </cell>
        </row>
        <row r="6">
          <cell r="A6" t="str">
            <v>Robustez. Bajo índice de mantenimiento y facilidad de operación.</v>
          </cell>
        </row>
        <row r="11">
          <cell r="A11" t="str">
            <v>Operación adaptable ante la variación de la composición del residuo.</v>
          </cell>
        </row>
        <row r="16">
          <cell r="A16" t="str">
            <v>Operación adaptable ante la variación de la generación del residuo en diferentes periodos del año.</v>
          </cell>
        </row>
        <row r="21">
          <cell r="A21" t="str">
            <v>Operación adaptable ante la variación de la generación del residuo</v>
          </cell>
        </row>
        <row r="26">
          <cell r="A26" t="str">
            <v>Complejidad de la combinación de tecnologías </v>
          </cell>
        </row>
        <row r="31">
          <cell r="A31" t="str">
            <v>Vida útil de la instalación. </v>
          </cell>
        </row>
        <row r="36">
          <cell r="A36" t="str">
            <v>Requisitos de personal/maquinaría específico.</v>
          </cell>
        </row>
        <row r="41">
          <cell r="A41" t="str">
            <v>Logística asociada </v>
          </cell>
        </row>
      </sheetData>
      <sheetData sheetId="3">
        <row r="1">
          <cell r="A1" t="str">
            <v>Balance neto de energía.</v>
          </cell>
        </row>
        <row r="6">
          <cell r="A6" t="str">
            <v>Huella de carbono.</v>
          </cell>
        </row>
        <row r="11">
          <cell r="A11" t="str">
            <v>Disposición en vertedero .</v>
          </cell>
        </row>
        <row r="16">
          <cell r="A16" t="str">
            <v>Superficie necesaria disponible en la Isla de Ibiza.</v>
          </cell>
        </row>
        <row r="21">
          <cell r="A21" t="str">
            <v>Olores. </v>
          </cell>
        </row>
        <row r="26">
          <cell r="A26" t="str">
            <v>Contaminación del suelo y del manto acuífero.</v>
          </cell>
        </row>
        <row r="31">
          <cell r="A31" t="str">
            <v>Impacto sobre el paisaje. </v>
          </cell>
        </row>
        <row r="36">
          <cell r="A36" t="str">
            <v>Impacto sobre ecosistemas, fauna y flora protegida y espacios naturales protegidos</v>
          </cell>
        </row>
        <row r="41">
          <cell r="A41" t="str">
            <v>Riesgo de incendio y/o explosiones. </v>
          </cell>
        </row>
        <row r="46">
          <cell r="A46" t="str">
            <v>Generación de Residuos Peligrosos. </v>
          </cell>
        </row>
        <row r="51">
          <cell r="A51" t="str">
            <v>Generación de Residuos No Peligrosos.</v>
          </cell>
        </row>
        <row r="56">
          <cell r="A56" t="str">
            <v>Consumo de agua. </v>
          </cell>
        </row>
        <row r="61">
          <cell r="A61" t="str">
            <v>Consumibles. </v>
          </cell>
        </row>
        <row r="66">
          <cell r="A66" t="str">
            <v>Cumplimiento de los objetivos/legislación ambientales</v>
          </cell>
        </row>
      </sheetData>
      <sheetData sheetId="4">
        <row r="16">
          <cell r="A16" t="str">
            <v>Efectos sobre el patrimonio cultural</v>
          </cell>
        </row>
        <row r="21">
          <cell r="A21" t="str">
            <v>Molestias a la ciudadanía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8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E56" activeCellId="0" sqref="E56"/>
    </sheetView>
  </sheetViews>
  <sheetFormatPr defaultColWidth="11.4453125" defaultRowHeight="14.25" zeroHeight="false" outlineLevelRow="0" outlineLevelCol="0"/>
  <cols>
    <col collapsed="false" customWidth="true" hidden="false" outlineLevel="0" max="1" min="1" style="0" width="45.56"/>
    <col collapsed="false" customWidth="true" hidden="false" outlineLevel="0" max="2" min="2" style="0" width="8.67"/>
    <col collapsed="false" customWidth="true" hidden="false" outlineLevel="0" max="3" min="3" style="0" width="11.34"/>
    <col collapsed="false" customWidth="true" hidden="false" outlineLevel="0" max="4" min="4" style="0" width="32.11"/>
    <col collapsed="false" customWidth="true" hidden="false" outlineLevel="0" max="5" min="5" style="0" width="36.34"/>
    <col collapsed="false" customWidth="true" hidden="false" outlineLevel="0" max="7" min="7" style="0" width="44.44"/>
    <col collapsed="false" customWidth="true" hidden="false" outlineLevel="0" max="8" min="8" style="0" width="43"/>
  </cols>
  <sheetData>
    <row r="1" customFormat="false" ht="14.25" hidden="false" customHeight="true" outlineLevel="0" collapsed="false">
      <c r="A1" s="1"/>
      <c r="B1" s="2"/>
      <c r="C1" s="3" t="s">
        <v>0</v>
      </c>
      <c r="D1" s="3"/>
      <c r="E1" s="3"/>
      <c r="F1" s="3"/>
      <c r="G1" s="3"/>
      <c r="H1" s="3"/>
    </row>
    <row r="2" customFormat="false" ht="14.25" hidden="false" customHeight="true" outlineLevel="0" collapsed="false">
      <c r="A2" s="4"/>
      <c r="B2" s="5"/>
      <c r="C2" s="6" t="s">
        <v>1</v>
      </c>
      <c r="D2" s="6"/>
      <c r="E2" s="6"/>
      <c r="F2" s="6" t="s">
        <v>2</v>
      </c>
      <c r="G2" s="6"/>
      <c r="H2" s="6"/>
    </row>
    <row r="3" customFormat="false" ht="19.4" hidden="false" customHeight="false" outlineLevel="0" collapsed="false">
      <c r="A3" s="7"/>
      <c r="B3" s="8" t="s">
        <v>3</v>
      </c>
      <c r="C3" s="9" t="s">
        <v>4</v>
      </c>
      <c r="D3" s="10" t="s">
        <v>5</v>
      </c>
      <c r="E3" s="11" t="s">
        <v>6</v>
      </c>
      <c r="F3" s="9" t="s">
        <v>4</v>
      </c>
      <c r="G3" s="10" t="s">
        <v>5</v>
      </c>
      <c r="H3" s="11" t="s">
        <v>6</v>
      </c>
    </row>
    <row r="4" customFormat="false" ht="14.25" hidden="false" customHeight="false" outlineLevel="0" collapsed="false">
      <c r="A4" s="12" t="s">
        <v>7</v>
      </c>
      <c r="B4" s="13"/>
      <c r="C4" s="14" t="n">
        <f aca="false">+(C5*$B$5+C6*$B$6+C7*$B$7+C8*$B$8+C9*$B$9+C10*$B$10+C11*$B$11+C12*$B$12+C13*$B$13+B14*C14)/100</f>
        <v>0</v>
      </c>
      <c r="D4" s="14"/>
      <c r="E4" s="14"/>
      <c r="F4" s="14" t="n">
        <f aca="false">+(F5*$B$5+F6*$B$6+F7*$B$7+F8*$B$8+F9*$B$9+F10*$B$10+F11*$B$11+F12*$B$12+F13*$B$13)/100</f>
        <v>0</v>
      </c>
      <c r="G4" s="14"/>
      <c r="H4" s="14"/>
    </row>
    <row r="5" customFormat="false" ht="30" hidden="false" customHeight="true" outlineLevel="0" collapsed="false">
      <c r="A5" s="15" t="str">
        <f aca="false">+'[1]CRITERIOS TÉCNICOS'!A1</f>
        <v>Tecnología probada. Número de experiencias. </v>
      </c>
      <c r="B5" s="16"/>
      <c r="C5" s="17"/>
      <c r="D5" s="18"/>
      <c r="E5" s="19"/>
      <c r="F5" s="20"/>
      <c r="G5" s="18"/>
      <c r="H5" s="19"/>
    </row>
    <row r="6" customFormat="false" ht="30" hidden="false" customHeight="true" outlineLevel="0" collapsed="false">
      <c r="A6" s="15" t="str">
        <f aca="false">+'[1]CRITERIOS TÉCNICOS'!A6</f>
        <v>Robustez. Bajo índice de mantenimiento y facilidad de operación.</v>
      </c>
      <c r="B6" s="16"/>
      <c r="C6" s="17"/>
      <c r="D6" s="21"/>
      <c r="E6" s="22"/>
      <c r="F6" s="20"/>
      <c r="G6" s="21"/>
      <c r="H6" s="22"/>
    </row>
    <row r="7" customFormat="false" ht="30" hidden="false" customHeight="true" outlineLevel="0" collapsed="false">
      <c r="A7" s="15" t="str">
        <f aca="false">+'[1]CRITERIOS TÉCNICOS'!A11</f>
        <v>Operación adaptable ante la variación de la composición del residuo.</v>
      </c>
      <c r="B7" s="16"/>
      <c r="C7" s="17"/>
      <c r="D7" s="21"/>
      <c r="E7" s="22"/>
      <c r="F7" s="20"/>
      <c r="G7" s="21"/>
      <c r="H7" s="22"/>
    </row>
    <row r="8" customFormat="false" ht="30" hidden="false" customHeight="true" outlineLevel="0" collapsed="false">
      <c r="A8" s="15" t="str">
        <f aca="false">+'[1]CRITERIOS TÉCNICOS'!A16</f>
        <v>Operación adaptable ante la variación de la generación del residuo en diferentes periodos del año.</v>
      </c>
      <c r="B8" s="16"/>
      <c r="C8" s="17"/>
      <c r="D8" s="21"/>
      <c r="E8" s="22"/>
      <c r="F8" s="20"/>
      <c r="G8" s="21"/>
      <c r="H8" s="22"/>
    </row>
    <row r="9" customFormat="false" ht="30" hidden="false" customHeight="true" outlineLevel="0" collapsed="false">
      <c r="A9" s="15" t="str">
        <f aca="false">+'[1]CRITERIOS TÉCNICOS'!A21</f>
        <v>Operación adaptable ante la variación de la generación del residuo</v>
      </c>
      <c r="B9" s="16"/>
      <c r="C9" s="17"/>
      <c r="D9" s="23"/>
      <c r="E9" s="24"/>
      <c r="F9" s="20"/>
      <c r="G9" s="23"/>
      <c r="H9" s="24"/>
    </row>
    <row r="10" customFormat="false" ht="30" hidden="false" customHeight="true" outlineLevel="0" collapsed="false">
      <c r="A10" s="15" t="str">
        <f aca="false">+'[1]CRITERIOS TÉCNICOS'!A26</f>
        <v>Complejidad de la combinación de tecnologías </v>
      </c>
      <c r="B10" s="16"/>
      <c r="C10" s="17"/>
      <c r="D10" s="23"/>
      <c r="E10" s="24"/>
      <c r="F10" s="20"/>
      <c r="G10" s="23"/>
      <c r="H10" s="24"/>
    </row>
    <row r="11" customFormat="false" ht="30" hidden="false" customHeight="true" outlineLevel="0" collapsed="false">
      <c r="A11" s="15" t="str">
        <f aca="false">+'[1]CRITERIOS TÉCNICOS'!A31</f>
        <v>Vida útil de la instalación. </v>
      </c>
      <c r="B11" s="16"/>
      <c r="C11" s="17"/>
      <c r="D11" s="23"/>
      <c r="E11" s="24"/>
      <c r="F11" s="20"/>
      <c r="G11" s="23"/>
      <c r="H11" s="24"/>
    </row>
    <row r="12" customFormat="false" ht="30" hidden="false" customHeight="true" outlineLevel="0" collapsed="false">
      <c r="A12" s="15" t="str">
        <f aca="false">+'[1]CRITERIOS TÉCNICOS'!A36</f>
        <v>Requisitos de personal/maquinaría específico.</v>
      </c>
      <c r="B12" s="16"/>
      <c r="C12" s="17"/>
      <c r="D12" s="23"/>
      <c r="E12" s="24"/>
      <c r="F12" s="20"/>
      <c r="G12" s="23"/>
      <c r="H12" s="24"/>
    </row>
    <row r="13" customFormat="false" ht="30" hidden="false" customHeight="true" outlineLevel="0" collapsed="false">
      <c r="A13" s="15" t="str">
        <f aca="false">+'[1]CRITERIOS TÉCNICOS'!A41</f>
        <v>Logística asociada </v>
      </c>
      <c r="B13" s="16"/>
      <c r="C13" s="17"/>
      <c r="D13" s="23"/>
      <c r="E13" s="24"/>
      <c r="F13" s="20"/>
      <c r="G13" s="23"/>
      <c r="H13" s="24"/>
    </row>
    <row r="14" customFormat="false" ht="30" hidden="false" customHeight="true" outlineLevel="0" collapsed="false">
      <c r="A14" s="25" t="s">
        <v>8</v>
      </c>
      <c r="B14" s="16"/>
      <c r="C14" s="17"/>
      <c r="D14" s="23"/>
      <c r="E14" s="24"/>
      <c r="F14" s="20"/>
      <c r="G14" s="23"/>
      <c r="H14" s="24"/>
    </row>
    <row r="15" customFormat="false" ht="14.25" hidden="false" customHeight="false" outlineLevel="0" collapsed="false">
      <c r="A15" s="26" t="s">
        <v>9</v>
      </c>
      <c r="B15" s="13"/>
      <c r="C15" s="27" t="n">
        <f aca="false">+(C16*$B$16+C17*$B$17+C18*$B$18+C19*$B$19+C20*$B$20+C21*$B$21+C22*$B$22+C23*$B$23+C24*$B$24+C25*$B$25+C26*$B$26+C27*$B$27+C28*$B$28+C29*$B$29)/100</f>
        <v>0</v>
      </c>
      <c r="D15" s="28"/>
      <c r="E15" s="29"/>
      <c r="F15" s="27" t="n">
        <f aca="false">+(F16*$B$16+F17*$B$17+F18*$B$18+F19*$B$19+F20*$B$20+F21*$B$21+F22*$B$22+F23*$B$23+F24*$B$24+F25*$B$25+F26*$B$26+F27*$B$27+F28*$B$28+F29*$B$29)/100</f>
        <v>0</v>
      </c>
      <c r="G15" s="28"/>
      <c r="H15" s="29"/>
    </row>
    <row r="16" customFormat="false" ht="30" hidden="false" customHeight="true" outlineLevel="0" collapsed="false">
      <c r="A16" s="15" t="str">
        <f aca="false">+'[1]CRITERIOS AMBIENTALES'!A1</f>
        <v>Balance neto de energía.</v>
      </c>
      <c r="B16" s="30"/>
      <c r="C16" s="17"/>
      <c r="D16" s="18"/>
      <c r="E16" s="19"/>
      <c r="F16" s="17"/>
      <c r="G16" s="18"/>
      <c r="H16" s="19"/>
    </row>
    <row r="17" customFormat="false" ht="30" hidden="false" customHeight="true" outlineLevel="0" collapsed="false">
      <c r="A17" s="15" t="str">
        <f aca="false">+'[1]CRITERIOS AMBIENTALES'!A6</f>
        <v>Huella de carbono.</v>
      </c>
      <c r="B17" s="30"/>
      <c r="C17" s="17"/>
      <c r="D17" s="21"/>
      <c r="E17" s="22"/>
      <c r="F17" s="17"/>
      <c r="G17" s="21"/>
      <c r="H17" s="22"/>
    </row>
    <row r="18" customFormat="false" ht="30" hidden="false" customHeight="true" outlineLevel="0" collapsed="false">
      <c r="A18" s="15" t="str">
        <f aca="false">+'[1]CRITERIOS AMBIENTALES'!A11</f>
        <v>Disposición en vertedero .</v>
      </c>
      <c r="B18" s="30"/>
      <c r="C18" s="17"/>
      <c r="D18" s="21"/>
      <c r="E18" s="22"/>
      <c r="F18" s="17"/>
      <c r="G18" s="21"/>
      <c r="H18" s="22"/>
    </row>
    <row r="19" customFormat="false" ht="30" hidden="false" customHeight="true" outlineLevel="0" collapsed="false">
      <c r="A19" s="15" t="str">
        <f aca="false">+'[1]CRITERIOS AMBIENTALES'!A16</f>
        <v>Superficie necesaria disponible en la Isla de Ibiza.</v>
      </c>
      <c r="B19" s="30"/>
      <c r="C19" s="17"/>
      <c r="D19" s="21"/>
      <c r="E19" s="22"/>
      <c r="F19" s="17"/>
      <c r="G19" s="21"/>
      <c r="H19" s="22"/>
    </row>
    <row r="20" customFormat="false" ht="30" hidden="false" customHeight="true" outlineLevel="0" collapsed="false">
      <c r="A20" s="15" t="str">
        <f aca="false">+'[1]CRITERIOS AMBIENTALES'!A21</f>
        <v>Olores. </v>
      </c>
      <c r="B20" s="30"/>
      <c r="C20" s="17"/>
      <c r="D20" s="21"/>
      <c r="E20" s="24"/>
      <c r="F20" s="17"/>
      <c r="G20" s="21"/>
      <c r="H20" s="24"/>
    </row>
    <row r="21" customFormat="false" ht="30" hidden="false" customHeight="true" outlineLevel="0" collapsed="false">
      <c r="A21" s="15" t="str">
        <f aca="false">+'[1]CRITERIOS AMBIENTALES'!A26</f>
        <v>Contaminación del suelo y del manto acuífero.</v>
      </c>
      <c r="B21" s="30"/>
      <c r="C21" s="17"/>
      <c r="D21" s="21"/>
      <c r="E21" s="24"/>
      <c r="F21" s="17"/>
      <c r="G21" s="21"/>
      <c r="H21" s="24"/>
    </row>
    <row r="22" customFormat="false" ht="30" hidden="false" customHeight="true" outlineLevel="0" collapsed="false">
      <c r="A22" s="15" t="str">
        <f aca="false">+'[1]CRITERIOS AMBIENTALES'!A31</f>
        <v>Impacto sobre el paisaje. </v>
      </c>
      <c r="B22" s="30"/>
      <c r="C22" s="17"/>
      <c r="D22" s="21"/>
      <c r="E22" s="24"/>
      <c r="F22" s="17"/>
      <c r="G22" s="21"/>
      <c r="H22" s="24"/>
    </row>
    <row r="23" customFormat="false" ht="30" hidden="false" customHeight="true" outlineLevel="0" collapsed="false">
      <c r="A23" s="15" t="str">
        <f aca="false">+'[1]CRITERIOS AMBIENTALES'!A36</f>
        <v>Impacto sobre ecosistemas, fauna y flora protegida y espacios naturales protegidos</v>
      </c>
      <c r="B23" s="30"/>
      <c r="C23" s="17"/>
      <c r="D23" s="21"/>
      <c r="E23" s="24"/>
      <c r="F23" s="17"/>
      <c r="G23" s="21"/>
      <c r="H23" s="24"/>
    </row>
    <row r="24" customFormat="false" ht="30" hidden="false" customHeight="true" outlineLevel="0" collapsed="false">
      <c r="A24" s="15" t="str">
        <f aca="false">+'[1]CRITERIOS AMBIENTALES'!A41</f>
        <v>Riesgo de incendio y/o explosiones. </v>
      </c>
      <c r="B24" s="30"/>
      <c r="C24" s="17"/>
      <c r="D24" s="21"/>
      <c r="E24" s="24"/>
      <c r="F24" s="17"/>
      <c r="G24" s="21"/>
      <c r="H24" s="24"/>
    </row>
    <row r="25" customFormat="false" ht="30" hidden="false" customHeight="true" outlineLevel="0" collapsed="false">
      <c r="A25" s="15" t="str">
        <f aca="false">+'[1]CRITERIOS AMBIENTALES'!A46</f>
        <v>Generación de Residuos Peligrosos. </v>
      </c>
      <c r="B25" s="30"/>
      <c r="C25" s="17"/>
      <c r="D25" s="21"/>
      <c r="E25" s="24"/>
      <c r="F25" s="17"/>
      <c r="G25" s="21"/>
      <c r="H25" s="24"/>
    </row>
    <row r="26" customFormat="false" ht="30" hidden="false" customHeight="true" outlineLevel="0" collapsed="false">
      <c r="A26" s="15" t="str">
        <f aca="false">+'[1]CRITERIOS AMBIENTALES'!A51</f>
        <v>Generación de Residuos No Peligrosos.</v>
      </c>
      <c r="B26" s="30"/>
      <c r="C26" s="17"/>
      <c r="D26" s="21"/>
      <c r="E26" s="24"/>
      <c r="F26" s="17"/>
      <c r="G26" s="21"/>
      <c r="H26" s="24"/>
    </row>
    <row r="27" customFormat="false" ht="30" hidden="false" customHeight="true" outlineLevel="0" collapsed="false">
      <c r="A27" s="15" t="str">
        <f aca="false">+'[1]CRITERIOS AMBIENTALES'!A56</f>
        <v>Consumo de agua. </v>
      </c>
      <c r="B27" s="30"/>
      <c r="C27" s="17"/>
      <c r="D27" s="21"/>
      <c r="E27" s="24"/>
      <c r="F27" s="17"/>
      <c r="G27" s="21"/>
      <c r="H27" s="24"/>
    </row>
    <row r="28" customFormat="false" ht="30" hidden="false" customHeight="true" outlineLevel="0" collapsed="false">
      <c r="A28" s="15" t="str">
        <f aca="false">+'[1]CRITERIOS AMBIENTALES'!A61</f>
        <v>Consumibles. </v>
      </c>
      <c r="B28" s="30"/>
      <c r="C28" s="17"/>
      <c r="D28" s="21"/>
      <c r="E28" s="24"/>
      <c r="F28" s="17"/>
      <c r="G28" s="21"/>
      <c r="H28" s="24"/>
    </row>
    <row r="29" customFormat="false" ht="30" hidden="false" customHeight="true" outlineLevel="0" collapsed="false">
      <c r="A29" s="15" t="str">
        <f aca="false">+'[1]CRITERIOS AMBIENTALES'!A66</f>
        <v>Cumplimiento de los objetivos/legislación ambientales</v>
      </c>
      <c r="B29" s="30"/>
      <c r="C29" s="17"/>
      <c r="D29" s="21"/>
      <c r="E29" s="24"/>
      <c r="F29" s="17"/>
      <c r="G29" s="21"/>
      <c r="H29" s="24"/>
    </row>
    <row r="30" customFormat="false" ht="14.25" hidden="false" customHeight="false" outlineLevel="0" collapsed="false">
      <c r="A30" s="26" t="s">
        <v>10</v>
      </c>
      <c r="B30" s="13"/>
      <c r="C30" s="27" t="n">
        <f aca="false">+(C31*$B$31+C32*$B$32+C33*$B$33+C34*$B$34+C35*$B$35+C36*$B$36)/100</f>
        <v>0</v>
      </c>
      <c r="D30" s="28"/>
      <c r="E30" s="29"/>
      <c r="F30" s="27" t="n">
        <f aca="false">+(F31*$B$31+F32*$B$32+F33*$B$33+F34*$B$34+F35*$B$35+F36*$B$36)/100</f>
        <v>0</v>
      </c>
      <c r="G30" s="28"/>
      <c r="H30" s="29"/>
    </row>
    <row r="31" customFormat="false" ht="30" hidden="false" customHeight="true" outlineLevel="0" collapsed="false">
      <c r="A31" s="31" t="s">
        <v>11</v>
      </c>
      <c r="B31" s="16"/>
      <c r="C31" s="17"/>
      <c r="D31" s="21"/>
      <c r="E31" s="24"/>
      <c r="F31" s="17"/>
      <c r="G31" s="21"/>
      <c r="H31" s="24"/>
    </row>
    <row r="32" customFormat="false" ht="30" hidden="false" customHeight="true" outlineLevel="0" collapsed="false">
      <c r="A32" s="31" t="s">
        <v>12</v>
      </c>
      <c r="B32" s="16"/>
      <c r="C32" s="17"/>
      <c r="D32" s="21"/>
      <c r="E32" s="24"/>
      <c r="F32" s="17"/>
      <c r="G32" s="21"/>
      <c r="H32" s="24"/>
    </row>
    <row r="33" customFormat="false" ht="30" hidden="false" customHeight="true" outlineLevel="0" collapsed="false">
      <c r="A33" s="31" t="s">
        <v>13</v>
      </c>
      <c r="B33" s="16"/>
      <c r="C33" s="17"/>
      <c r="D33" s="21"/>
      <c r="E33" s="24"/>
      <c r="F33" s="17"/>
      <c r="G33" s="21"/>
      <c r="H33" s="24"/>
    </row>
    <row r="34" customFormat="false" ht="30" hidden="false" customHeight="true" outlineLevel="0" collapsed="false">
      <c r="A34" s="31" t="str">
        <f aca="false">+'[1]CRITERIOS SOCIALES'!A16</f>
        <v>Efectos sobre el patrimonio cultural</v>
      </c>
      <c r="B34" s="16"/>
      <c r="C34" s="17"/>
      <c r="D34" s="21"/>
      <c r="E34" s="24"/>
      <c r="F34" s="17"/>
      <c r="G34" s="21"/>
      <c r="H34" s="24"/>
    </row>
    <row r="35" customFormat="false" ht="30" hidden="false" customHeight="true" outlineLevel="0" collapsed="false">
      <c r="A35" s="31" t="str">
        <f aca="false">+'[1]CRITERIOS SOCIALES'!A21</f>
        <v>Molestias a la ciudadanía</v>
      </c>
      <c r="B35" s="16"/>
      <c r="C35" s="17"/>
      <c r="D35" s="21"/>
      <c r="E35" s="24"/>
      <c r="F35" s="17"/>
      <c r="G35" s="21"/>
      <c r="H35" s="24"/>
    </row>
    <row r="36" customFormat="false" ht="30" hidden="false" customHeight="true" outlineLevel="0" collapsed="false">
      <c r="A36" s="31" t="s">
        <v>14</v>
      </c>
      <c r="B36" s="16"/>
      <c r="C36" s="17"/>
      <c r="D36" s="21"/>
      <c r="E36" s="24"/>
      <c r="F36" s="17"/>
      <c r="G36" s="21"/>
      <c r="H36" s="24"/>
    </row>
    <row r="37" customFormat="false" ht="14.25" hidden="false" customHeight="false" outlineLevel="0" collapsed="false">
      <c r="A37" s="32" t="s">
        <v>15</v>
      </c>
      <c r="B37" s="33"/>
      <c r="C37" s="34" t="n">
        <f aca="false">+(C38*$B$38+C39*$B$39+C40*$B$40+C42*$B$42+B41*C41)/100</f>
        <v>0</v>
      </c>
      <c r="D37" s="35"/>
      <c r="E37" s="36"/>
      <c r="F37" s="34" t="n">
        <f aca="false">+(F38*$B$38+F39*$B$39+F40*$B$40+F42*$B$42)/100</f>
        <v>0</v>
      </c>
      <c r="G37" s="35"/>
      <c r="H37" s="36"/>
    </row>
    <row r="38" customFormat="false" ht="29.25" hidden="false" customHeight="true" outlineLevel="0" collapsed="false">
      <c r="A38" s="31" t="s">
        <v>16</v>
      </c>
      <c r="B38" s="30"/>
      <c r="C38" s="17"/>
      <c r="D38" s="21"/>
      <c r="E38" s="24"/>
      <c r="F38" s="17"/>
      <c r="G38" s="21"/>
      <c r="H38" s="24"/>
    </row>
    <row r="39" customFormat="false" ht="29.25" hidden="false" customHeight="true" outlineLevel="0" collapsed="false">
      <c r="A39" s="31" t="s">
        <v>17</v>
      </c>
      <c r="B39" s="30"/>
      <c r="C39" s="17"/>
      <c r="D39" s="21"/>
      <c r="E39" s="24"/>
      <c r="F39" s="17"/>
      <c r="G39" s="21"/>
      <c r="H39" s="24"/>
    </row>
    <row r="40" customFormat="false" ht="29.25" hidden="false" customHeight="true" outlineLevel="0" collapsed="false">
      <c r="A40" s="31" t="s">
        <v>18</v>
      </c>
      <c r="B40" s="30"/>
      <c r="C40" s="17"/>
      <c r="D40" s="21"/>
      <c r="E40" s="24"/>
      <c r="F40" s="17"/>
      <c r="G40" s="21"/>
      <c r="H40" s="24"/>
    </row>
    <row r="41" customFormat="false" ht="29.25" hidden="false" customHeight="true" outlineLevel="0" collapsed="false">
      <c r="A41" s="31" t="s">
        <v>19</v>
      </c>
      <c r="B41" s="30"/>
      <c r="C41" s="17"/>
      <c r="D41" s="21"/>
      <c r="E41" s="24"/>
      <c r="F41" s="17"/>
      <c r="G41" s="21"/>
      <c r="H41" s="24"/>
    </row>
    <row r="42" customFormat="false" ht="29.25" hidden="false" customHeight="true" outlineLevel="0" collapsed="false">
      <c r="A42" s="25" t="s">
        <v>20</v>
      </c>
      <c r="B42" s="30"/>
      <c r="C42" s="17"/>
      <c r="D42" s="21"/>
      <c r="E42" s="24"/>
      <c r="F42" s="17"/>
      <c r="G42" s="21"/>
      <c r="H42" s="24"/>
    </row>
    <row r="43" customFormat="false" ht="14.25" hidden="false" customHeight="false" outlineLevel="0" collapsed="false">
      <c r="A43" s="37" t="s">
        <v>21</v>
      </c>
      <c r="B43" s="38"/>
      <c r="C43" s="38" t="n">
        <f aca="false">+C4*$B$4+C15*$B$15+C30*$B$30+C37*$B$37</f>
        <v>0</v>
      </c>
      <c r="D43" s="38"/>
      <c r="E43" s="38"/>
      <c r="F43" s="38" t="n">
        <f aca="false">+F4*$B$4+F15*$B$15+F30*$B$30+F37*$B$37</f>
        <v>0</v>
      </c>
      <c r="G43" s="38"/>
      <c r="H43" s="38"/>
    </row>
    <row r="47" customFormat="false" ht="14.25" hidden="false" customHeight="false" outlineLevel="0" collapsed="false">
      <c r="B47" s="39"/>
      <c r="C47" s="0" t="s">
        <v>22</v>
      </c>
    </row>
    <row r="48" customFormat="false" ht="14.25" hidden="false" customHeight="false" outlineLevel="0" collapsed="false">
      <c r="B48" s="40"/>
      <c r="C48" s="0" t="s">
        <v>23</v>
      </c>
    </row>
  </sheetData>
  <mergeCells count="3">
    <mergeCell ref="C1:H1"/>
    <mergeCell ref="C2:E2"/>
    <mergeCell ref="F2:H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22c8e44-81e4-4e05-b6ee-54b8eab20e48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F6AC448F4C914587D1FA71788D540A" ma:contentTypeVersion="13" ma:contentTypeDescription="Crear nuevo documento." ma:contentTypeScope="" ma:versionID="9fdf10aaba62266461dff05ca0571bb9">
  <xsd:schema xmlns:xsd="http://www.w3.org/2001/XMLSchema" xmlns:xs="http://www.w3.org/2001/XMLSchema" xmlns:p="http://schemas.microsoft.com/office/2006/metadata/properties" xmlns:ns2="f25b715f-fa92-46b3-80c4-70202bf57239" xmlns:ns3="88a7bdeb-c5ca-4e13-9ca7-28c7b115cc54" xmlns:ns4="928d573e-9fa1-48e6-9c2c-afc682a9f784" targetNamespace="http://schemas.microsoft.com/office/2006/metadata/properties" ma:root="true" ma:fieldsID="03f357ffc04a29050895e8836f84401a" ns2:_="" ns3:_="" ns4:_="">
    <xsd:import namespace="f25b715f-fa92-46b3-80c4-70202bf57239"/>
    <xsd:import namespace="88a7bdeb-c5ca-4e13-9ca7-28c7b115cc54"/>
    <xsd:import namespace="928d573e-9fa1-48e6-9c2c-afc682a9f784"/>
    <xsd:element name="properties">
      <xsd:complexType>
        <xsd:sequence>
          <xsd:element name="documentManagement">
            <xsd:complexType>
              <xsd:all>
                <xsd:element ref="ns2:ArchivedGAD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MediaServiceMetadata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b715f-fa92-46b3-80c4-70202bf57239" elementFormDefault="qualified">
    <xsd:import namespace="http://schemas.microsoft.com/office/2006/documentManagement/types"/>
    <xsd:import namespace="http://schemas.microsoft.com/office/infopath/2007/PartnerControls"/>
    <xsd:element name="ArchivedGADA" ma:index="8" nillable="true" ma:displayName="ArchivedGADA" ma:default="" ma:format="Dropdown" ma:internalName="ArchivedGADA">
      <xsd:simpleType>
        <xsd:restriction base="dms:Choice">
          <xsd:enumeration value="Sí"/>
          <xsd:enumeration value="No"/>
          <xsd:enumeration value="Retenid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7bdeb-c5ca-4e13-9ca7-28c7b115cc54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22c8e44-81e4-4e05-b6ee-54b8eab20e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d573e-9fa1-48e6-9c2c-afc682a9f7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893f690-f456-46f3-84d0-974fcc3c9807}" ma:internalName="TaxCatchAll" ma:showField="CatchAllData" ma:web="928d573e-9fa1-48e6-9c2c-afc682a9f7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7bdeb-c5ca-4e13-9ca7-28c7b115cc54">
      <Terms xmlns="http://schemas.microsoft.com/office/infopath/2007/PartnerControls"/>
    </lcf76f155ced4ddcb4097134ff3c332f>
    <TaxCatchAll xmlns="928d573e-9fa1-48e6-9c2c-afc682a9f784" xsi:nil="true"/>
    <ArchivedGADA xmlns="f25b715f-fa92-46b3-80c4-70202bf57239" xsi:nil="true"/>
  </documentManagement>
</p:properties>
</file>

<file path=customXml/itemProps1.xml><?xml version="1.0" encoding="utf-8"?>
<ds:datastoreItem xmlns:ds="http://schemas.openxmlformats.org/officeDocument/2006/customXml" ds:itemID="{3ABB44A6-F424-440C-B5AE-F2A7475473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B2D7F6-14D0-474A-B69A-5269519CC1B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A5A15A7-31DF-427A-80CE-ABC753A1A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b715f-fa92-46b3-80c4-70202bf57239"/>
    <ds:schemaRef ds:uri="88a7bdeb-c5ca-4e13-9ca7-28c7b115cc54"/>
    <ds:schemaRef ds:uri="928d573e-9fa1-48e6-9c2c-afc682a9f7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B4AA02F-9947-401A-A2EC-289E61CACD32}">
  <ds:schemaRefs>
    <ds:schemaRef ds:uri="http://purl.org/dc/elements/1.1/"/>
    <ds:schemaRef ds:uri="f25b715f-fa92-46b3-80c4-70202bf57239"/>
    <ds:schemaRef ds:uri="http://www.w3.org/XML/1998/namespace"/>
    <ds:schemaRef ds:uri="http://schemas.microsoft.com/office/infopath/2007/PartnerControls"/>
    <ds:schemaRef ds:uri="928d573e-9fa1-48e6-9c2c-afc682a9f784"/>
    <ds:schemaRef ds:uri="88a7bdeb-c5ca-4e13-9ca7-28c7b115cc5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2025-04-02T10:02:04Z</dcterms:created>
  <dc:creator>Elena Garcia Garcia-Tellez</dc:creator>
  <dc:description/>
  <dc:language>es-ES</dc:language>
  <cp:lastModifiedBy>Elena Garcia Garcia-Tellez</cp:lastModifiedBy>
  <dcterms:modified xsi:type="dcterms:W3CDTF">2025-04-24T07:55:18Z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0x0101009FF6AC448F4C914587D1FA71788D540A</vt:lpwstr>
  </property>
  <property fmtid="{D5CDD505-2E9C-101B-9397-08002B2CF9AE}" pid="3" name="MediaServiceImageTags">
    <vt:lpwstr/>
  </property>
</Properties>
</file>